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executie BUGET LOCAL 30.09.2012" sheetId="1" r:id="rId1"/>
  </sheets>
  <definedNames/>
  <calcPr fullCalcOnLoad="1"/>
</workbook>
</file>

<file path=xl/sharedStrings.xml><?xml version="1.0" encoding="utf-8"?>
<sst xmlns="http://schemas.openxmlformats.org/spreadsheetml/2006/main" count="442" uniqueCount="330">
  <si>
    <t>Denumire</t>
  </si>
  <si>
    <t>Buget Trimestrial</t>
  </si>
  <si>
    <t>Procent  anual</t>
  </si>
  <si>
    <t>Procent trimestrial</t>
  </si>
  <si>
    <t>Buget Anual</t>
  </si>
  <si>
    <t>Venituri</t>
  </si>
  <si>
    <t>Capitol</t>
  </si>
  <si>
    <t xml:space="preserve">000102              </t>
  </si>
  <si>
    <t xml:space="preserve">TOTAL VENITURI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</si>
  <si>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0005                </t>
  </si>
  <si>
    <t xml:space="preserve">A1.1.  IMPOZIT  PE VENIT, PROFIT SI CASTIGURI DIN CAPITAL DE LA PERSOANE JURIDICE                                                                                                                                                                         </t>
  </si>
  <si>
    <t xml:space="preserve">0102                </t>
  </si>
  <si>
    <t xml:space="preserve">Impozit pe profit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</si>
  <si>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010201              </t>
  </si>
  <si>
    <t xml:space="preserve">Impozit pe profit de la agenti economici                                                                                                                                                                                                                  </t>
  </si>
  <si>
    <t xml:space="preserve">0006                </t>
  </si>
  <si>
    <t xml:space="preserve">A1.2.  IMPOZIT PE VENIT, PROFIT,  SI CASTIGURI DIN CAPITAL DE LA PERSOANE FIZICE                                                                                                                                                                          </t>
  </si>
  <si>
    <t xml:space="preserve">0302                </t>
  </si>
  <si>
    <t xml:space="preserve">Impozit pe venit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</si>
  <si>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030218              </t>
  </si>
  <si>
    <t xml:space="preserve">Impozitul pe veniturile din transferul proprietatilor imobiliare din patrimoniul personal                                                                                                                                                                 </t>
  </si>
  <si>
    <t xml:space="preserve">0402                </t>
  </si>
  <si>
    <t xml:space="preserve">Cote si sume defalcate din impozitul pe venit                                                                                                                                                                                                             </t>
  </si>
  <si>
    <t xml:space="preserve">040201              </t>
  </si>
  <si>
    <t xml:space="preserve">Cote defalcate din impozitul pe venit                                                                                                                                                                                                                     </t>
  </si>
  <si>
    <t xml:space="preserve">040204              </t>
  </si>
  <si>
    <t xml:space="preserve">Sume alocate de  consiliul judetean pentru echilibrarea bugetelor locale                                                                                                                                                                                  </t>
  </si>
  <si>
    <t xml:space="preserve">0007                </t>
  </si>
  <si>
    <t xml:space="preserve">A1.3.  ALTE IMPOZITE  PE VENIT, PROFIT SI CASTIGURI DIN CAPITAL                                                                                                                                                                                           </t>
  </si>
  <si>
    <t xml:space="preserve">0502                </t>
  </si>
  <si>
    <t xml:space="preserve">Alte impozite pe venit, profit si castiguri din capital de la persoane fizice                                                                                                                                                                             </t>
  </si>
  <si>
    <t xml:space="preserve">050250              </t>
  </si>
  <si>
    <t xml:space="preserve">Alte impozite pe venit, profit si castiguri din capital                                                                                                                                                                                                   </t>
  </si>
  <si>
    <t xml:space="preserve">0009                </t>
  </si>
  <si>
    <t xml:space="preserve">A3.  IMPOZITE SI TAXE PE PROPRIETATE                                                                                                                                                                                                                      </t>
  </si>
  <si>
    <t xml:space="preserve">0702                </t>
  </si>
  <si>
    <t xml:space="preserve">Impozite si  taxe pe proprietate                                                                                                                                                                                                                          </t>
  </si>
  <si>
    <t xml:space="preserve">070201              </t>
  </si>
  <si>
    <t xml:space="preserve">Impozit pe cladiri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</si>
  <si>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07020101            </t>
  </si>
  <si>
    <t xml:space="preserve">Impozit pe cladiri persoane fizice                                                                                                                                                                                                                        </t>
  </si>
  <si>
    <t xml:space="preserve">07020102            </t>
  </si>
  <si>
    <t xml:space="preserve">Impozit pe cladiri persoane juridice                                                                                                                                                                                                                      </t>
  </si>
  <si>
    <t xml:space="preserve">070202              </t>
  </si>
  <si>
    <t xml:space="preserve">Impozit pe terenuri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</si>
  <si>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07020201            </t>
  </si>
  <si>
    <t xml:space="preserve">Impozit pe terenuri persoane fizice                                                                                                                                                                                                                       </t>
  </si>
  <si>
    <t xml:space="preserve">07020202            </t>
  </si>
  <si>
    <t xml:space="preserve">Impozit pe terenuri persoane juridice                                                                                                                                                                                                                     </t>
  </si>
  <si>
    <t xml:space="preserve">07020203            </t>
  </si>
  <si>
    <t xml:space="preserve">Impozit pe teren extravilan                                                                                                                                                                                                                               </t>
  </si>
  <si>
    <t xml:space="preserve">070203              </t>
  </si>
  <si>
    <t xml:space="preserve">Taxe judiciare de timbru, taxe de timbru pentru activitatea notariala si alte taxe de timbru                                                                                                                                                              </t>
  </si>
  <si>
    <t xml:space="preserve">070250              </t>
  </si>
  <si>
    <t xml:space="preserve">Alte impozite si taxe  pe proprietate                                                                                                                                                                                                                     </t>
  </si>
  <si>
    <t xml:space="preserve">0010                </t>
  </si>
  <si>
    <t xml:space="preserve">A4.  IMPOZITE SI TAXE PE BUNURI SI SERVICII                                                                                                                                                                                                               </t>
  </si>
  <si>
    <t xml:space="preserve">1102                </t>
  </si>
  <si>
    <t xml:space="preserve">Sume defalcate din TVA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</si>
  <si>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110202              </t>
  </si>
  <si>
    <t xml:space="preserve">Sume defalcate din taxa pe valoarea adaugata pentru finantarea cheltuielilor descentralizate la nivelul comunelor, oraselor, municipiilor si sectoarelor Municipiului Bucuresti                                                                           </t>
  </si>
  <si>
    <t xml:space="preserve">110206              </t>
  </si>
  <si>
    <t xml:space="preserve">Sume defalcate din taxa pe valoarea adaugata pentru echilibrarea bugetelor locale                                                                                                                                                                         </t>
  </si>
  <si>
    <t xml:space="preserve">1202                </t>
  </si>
  <si>
    <t xml:space="preserve">Alte impozite si taxe generale pe bunuri si servicii                                                                                                                                                                                                      </t>
  </si>
  <si>
    <t xml:space="preserve">120207              </t>
  </si>
  <si>
    <t xml:space="preserve">Taxe hoteliere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</si>
  <si>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                </t>
  </si>
  <si>
    <t xml:space="preserve">Taxe pe servicii specifice                                                                                                                                                                                                                                </t>
  </si>
  <si>
    <t xml:space="preserve">150201              </t>
  </si>
  <si>
    <t xml:space="preserve">Impozit pe spectacole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</si>
  <si>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150250              </t>
  </si>
  <si>
    <t xml:space="preserve">Alte taxe pe servicii specifice                                                                                                                                                                                                                           </t>
  </si>
  <si>
    <t xml:space="preserve">1602                </t>
  </si>
  <si>
    <t xml:space="preserve">Taxe pe utilizarea bunurilor, autorizarea utilizarii bunurilor sau pe desfasurarea de activitati                                                                                                                                                          </t>
  </si>
  <si>
    <t xml:space="preserve">160202              </t>
  </si>
  <si>
    <t xml:space="preserve">Taxa asupra  mijloacelor de transport                                                                                                                                                                                                                     </t>
  </si>
  <si>
    <t xml:space="preserve">16020201            </t>
  </si>
  <si>
    <t xml:space="preserve">Taxa asupra mijloacelor de transport persoane fizice                                                                                                                                                                                                      </t>
  </si>
  <si>
    <t xml:space="preserve">16020202            </t>
  </si>
  <si>
    <t xml:space="preserve">Taxa asupra mijloacelor de transport persoane juridice                                                                                                                                                                                                    </t>
  </si>
  <si>
    <t xml:space="preserve">160203              </t>
  </si>
  <si>
    <t xml:space="preserve">Taxe si tarife pentru eliberarea de licente si autorizatii de functionare                                                                                                                                                                                 </t>
  </si>
  <si>
    <t xml:space="preserve">160250              </t>
  </si>
  <si>
    <t xml:space="preserve">Alte taxe pe utilizarea bunurilor, autorizarea utilizarii bunurilor sau pe desfasurare de activitati                                                                                                                                                      </t>
  </si>
  <si>
    <t xml:space="preserve">0011                </t>
  </si>
  <si>
    <t xml:space="preserve">A6.  ALTE IMPOZITE SI  TAXE  FISCALE                                                                                                                                                                                                                      </t>
  </si>
  <si>
    <t xml:space="preserve">1802                </t>
  </si>
  <si>
    <t xml:space="preserve">Alte impozite si taxe fiscale                                                                                                                                                                                                                             </t>
  </si>
  <si>
    <t xml:space="preserve">180250              </t>
  </si>
  <si>
    <t xml:space="preserve">Alte impozite si taxe                                                                                                                                                                                                                                     </t>
  </si>
  <si>
    <t xml:space="preserve">0012                </t>
  </si>
  <si>
    <t xml:space="preserve">C.   VENITURI NEFISCALE                                                                                                                                                                                                                                   </t>
  </si>
  <si>
    <t xml:space="preserve">0013                </t>
  </si>
  <si>
    <t xml:space="preserve">C1.  VENITURI DIN PROPRIETATE                                                                                                                                                                                                                             </t>
  </si>
  <si>
    <t xml:space="preserve">3002                </t>
  </si>
  <si>
    <t xml:space="preserve">Venituri din proprietate                                                                                                                                                                                                                                  </t>
  </si>
  <si>
    <t xml:space="preserve">300205              </t>
  </si>
  <si>
    <t xml:space="preserve">Venituri din concesiuni si inchirieri                                                                                                                                                                                                                     </t>
  </si>
  <si>
    <t xml:space="preserve">300250              </t>
  </si>
  <si>
    <t xml:space="preserve">Alte venituri din proprietate                                                                                                                                                                                                                             </t>
  </si>
  <si>
    <t xml:space="preserve">0014                </t>
  </si>
  <si>
    <t xml:space="preserve">C2.  VANZARI DE BUNURI SI SERVICII                                                                                                                                                                                                                        </t>
  </si>
  <si>
    <t xml:space="preserve">3302                </t>
  </si>
  <si>
    <t xml:space="preserve">Venituri din prestari de servicii si alte activitati                                                                                                                                                                                                      </t>
  </si>
  <si>
    <t xml:space="preserve">330208              </t>
  </si>
  <si>
    <t xml:space="preserve">Venituri din prestari de servicii                                                                                                                                                                                                                         </t>
  </si>
  <si>
    <t xml:space="preserve">330210              </t>
  </si>
  <si>
    <t xml:space="preserve">Contributia  parintilor sau sustinatorilor legali pentru intretinerea copiilor in crese                                                                                                                                                                   </t>
  </si>
  <si>
    <t xml:space="preserve">330250              </t>
  </si>
  <si>
    <t xml:space="preserve">Alte venituri din prestari de servicii si alte activitati                                                                                                                                                                                                 </t>
  </si>
  <si>
    <t xml:space="preserve">3402                </t>
  </si>
  <si>
    <t xml:space="preserve">Venituri din taxe administrative, eliberari permise                                                                                                                                                                                                       </t>
  </si>
  <si>
    <t xml:space="preserve">340202              </t>
  </si>
  <si>
    <t xml:space="preserve">Taxe extrajudiciare de timbru                                                                                                                                                                                                                             </t>
  </si>
  <si>
    <t xml:space="preserve">340250              </t>
  </si>
  <si>
    <t xml:space="preserve">Alte venituri din taxe administrative, eliberari permise                                                                                                                                                                                                  </t>
  </si>
  <si>
    <t xml:space="preserve">3502                </t>
  </si>
  <si>
    <t xml:space="preserve">Amenzi, penalitati si confiscari                                                                                                                                                                                                                          </t>
  </si>
  <si>
    <t xml:space="preserve">350201              </t>
  </si>
  <si>
    <t xml:space="preserve">Venituri din amenzi si alte sanctiuni aplicate potrivit dispozitiilor legale                                                                                                                                                                              </t>
  </si>
  <si>
    <t xml:space="preserve">350202              </t>
  </si>
  <si>
    <t xml:space="preserve">Penalitati pentru nedepunerea sau depunerea cu intirziere a declaratiei de impozite si taxe                                                                                                                                                               </t>
  </si>
  <si>
    <t xml:space="preserve">350250              </t>
  </si>
  <si>
    <t xml:space="preserve">Alte amenzi, penalitati si confiscari                                                                                                                                                                                                                     </t>
  </si>
  <si>
    <t xml:space="preserve">3602                </t>
  </si>
  <si>
    <t xml:space="preserve">Diverse venituri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</si>
  <si>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360206              </t>
  </si>
  <si>
    <t xml:space="preserve">Taxe speciale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</si>
  <si>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360250              </t>
  </si>
  <si>
    <t xml:space="preserve">Alte venituri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</si>
  <si>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3702                </t>
  </si>
  <si>
    <t xml:space="preserve">Transferuri voluntare,  altele decat subventiile                                                                                                                                                                                                          </t>
  </si>
  <si>
    <t xml:space="preserve">370203              </t>
  </si>
  <si>
    <t xml:space="preserve">Vărsăminte din secţiunea de funcţionare pentru finanţarea secţiunii de dezvoltare a bugetului local (cu semnul minus)                                                                                                                                     </t>
  </si>
  <si>
    <t xml:space="preserve">370204              </t>
  </si>
  <si>
    <t xml:space="preserve">Vărsăminte din secţiunea de funcţionare                                                                                                                                                                                                                   </t>
  </si>
  <si>
    <t xml:space="preserve">370250              </t>
  </si>
  <si>
    <t xml:space="preserve">Alte transferuri voluntare                                                                                                                                                                                                                                </t>
  </si>
  <si>
    <t xml:space="preserve">0017                </t>
  </si>
  <si>
    <t xml:space="preserve">IV.  SUBVENTII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</si>
  <si>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0018                </t>
  </si>
  <si>
    <t xml:space="preserve">SUBVENTII DE LA ALTE NIVELE ALE ADMINISTRATIEI PUBLICE                                                                                                                                                                                                    </t>
  </si>
  <si>
    <t xml:space="preserve">4202                </t>
  </si>
  <si>
    <t xml:space="preserve">Subventii de la bugetul de stat                                                                                                                                                                                                                           </t>
  </si>
  <si>
    <t xml:space="preserve">0019                </t>
  </si>
  <si>
    <t xml:space="preserve">A. De capital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</si>
  <si>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420210              </t>
  </si>
  <si>
    <t xml:space="preserve">Finantarea actiunilor privind reducerea riscului seismic al constructiilor existente cu destinatie de locuinta                                                                                                                                            </t>
  </si>
  <si>
    <t xml:space="preserve">420212              </t>
  </si>
  <si>
    <t xml:space="preserve">Subventii pt reabilitarea termica a cladirilor de locuit                                                                                                                                                                                                  </t>
  </si>
  <si>
    <t xml:space="preserve">420213              </t>
  </si>
  <si>
    <t xml:space="preserve">Subventii pentru finantarea programelor multianuale prioritare de mediu si gospodarire a apelor                                                                                                                                                           </t>
  </si>
  <si>
    <t xml:space="preserve">420220              </t>
  </si>
  <si>
    <t xml:space="preserve">Subventii de la bugetul de stat catre bugetele locale necesare sustinerii derularii proiectelor finantate din fonrduri externe nerambursabile postaderare                                                                                                 </t>
  </si>
  <si>
    <t xml:space="preserve">0020                </t>
  </si>
  <si>
    <t xml:space="preserve">B.  Curente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</si>
  <si>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420229              </t>
  </si>
  <si>
    <t xml:space="preserve">Finantarea  lucrarilor de cadastru imobiliar                                                                                                                                                                                                              </t>
  </si>
  <si>
    <t xml:space="preserve">420232              </t>
  </si>
  <si>
    <t xml:space="preserve">Subventii pentru compensarea cresterilor neprevizionate ale preturilor la combustibili                                                                                                                                                                    </t>
  </si>
  <si>
    <t xml:space="preserve">420234              </t>
  </si>
  <si>
    <t xml:space="preserve">Subv.pt acordarea ajutorului pt incalzirea locuintei cu lemne, carbuni, combustibili petrolieri                                                                                                                                                           </t>
  </si>
  <si>
    <t xml:space="preserve">420241              </t>
  </si>
  <si>
    <t xml:space="preserve">Subventii din bugetul de stat pentru finantarea sanatatii                                                                                                                                                                                                 </t>
  </si>
  <si>
    <t xml:space="preserve">4302                </t>
  </si>
  <si>
    <t xml:space="preserve">Subventii de la alte administratii                                                                                                                                                                                                                        </t>
  </si>
  <si>
    <t xml:space="preserve">430204              </t>
  </si>
  <si>
    <t xml:space="preserve">Subventii de la bugetul asigurarilor pentru somaj catre bugetele locale, pentru finantarea programelor pentru ocuparea temporara a fortei de munca                                                                                                        </t>
  </si>
  <si>
    <t xml:space="preserve">4502                </t>
  </si>
  <si>
    <t xml:space="preserve">Sume primite de la UE in contul de platilor efectuate                                                                                                                                                                                                     </t>
  </si>
  <si>
    <t xml:space="preserve">450201              </t>
  </si>
  <si>
    <t xml:space="preserve">Fondul European de Dezvoltare Regionala                                                                                                                                                                                                                   </t>
  </si>
  <si>
    <t xml:space="preserve">45020101            </t>
  </si>
  <si>
    <t xml:space="preserve">Sume primite în contul plăţilor efectuate în anul curent                                                                                                                                                                                                  </t>
  </si>
  <si>
    <t xml:space="preserve">45020102            </t>
  </si>
  <si>
    <t xml:space="preserve">Sume primite în contul plăţilor efectuate în anii anteriori                                                                                                                                                                                               </t>
  </si>
  <si>
    <t xml:space="preserve">45020103            </t>
  </si>
  <si>
    <t xml:space="preserve">Prefinanţare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</si>
  <si>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              </t>
  </si>
  <si>
    <t xml:space="preserve">Fondul Social European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</si>
  <si>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45020201            </t>
  </si>
  <si>
    <t xml:space="preserve">45020202            </t>
  </si>
  <si>
    <t xml:space="preserve">45020203            </t>
  </si>
  <si>
    <t xml:space="preserve">4902                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</si>
  <si>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</si>
  <si>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                  </t>
  </si>
  <si>
    <t xml:space="preserve">CHELTUIELI CURENTE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</si>
  <si>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</si>
  <si>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 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</si>
  <si>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</si>
  <si>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 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</si>
  <si>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</si>
  <si>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</si>
  <si>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3001                </t>
  </si>
  <si>
    <t xml:space="preserve">Dobanzi aferente datoriei publice interne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</si>
  <si>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</si>
  <si>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</si>
  <si>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4003                </t>
  </si>
  <si>
    <t xml:space="preserve">Subventii pentru acoperirea diferentelor de pret si tarif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</si>
  <si>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</si>
  <si>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</si>
  <si>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5004                </t>
  </si>
  <si>
    <t xml:space="preserve">Fond de rezerva bugetara la dispozitia autoritatilor locale                                                                                                                                                                                               </t>
  </si>
  <si>
    <t xml:space="preserve">51                  </t>
  </si>
  <si>
    <t xml:space="preserve">TITLUL VI TRANSFERURI INTRE UNITATI ALE ADMINISTRATIEI PUBLICE                                                                                                                                                                                            </t>
  </si>
  <si>
    <t xml:space="preserve">5101                </t>
  </si>
  <si>
    <t xml:space="preserve">Transferuri curente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</si>
  <si>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</si>
  <si>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              </t>
  </si>
  <si>
    <t xml:space="preserve">5501                </t>
  </si>
  <si>
    <t xml:space="preserve">A. Transferuri interne.                                                                                                                                                                                                                                   </t>
  </si>
  <si>
    <t xml:space="preserve">550112              </t>
  </si>
  <si>
    <t xml:space="preserve">Investitii ale regiilor autonome si societatilor comerciale cu capital de stat                                                                                                                                                                            </t>
  </si>
  <si>
    <t xml:space="preserve">550118              </t>
  </si>
  <si>
    <t xml:space="preserve">Alte transferuri curente interne                                                                                                                                                                                                                          </t>
  </si>
  <si>
    <t xml:space="preserve">56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</si>
  <si>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</si>
  <si>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5601                </t>
  </si>
  <si>
    <t xml:space="preserve">Programul din Fondul European de Dezvoltare Regionala (FEDR)                                                                                                                                                                                              </t>
  </si>
  <si>
    <t xml:space="preserve">560102              </t>
  </si>
  <si>
    <t xml:space="preserve">Finantarea de la Uniunea Europeana *)                                                                                                                                                                                                                     </t>
  </si>
  <si>
    <t xml:space="preserve">5616                </t>
  </si>
  <si>
    <t xml:space="preserve">Alte facilitati si instrumente postaderare                                                                                                                                                                                                                </t>
  </si>
  <si>
    <t xml:space="preserve">561601              </t>
  </si>
  <si>
    <t xml:space="preserve">Finantarea nationala *)                                                                                                                                                                                                                                   </t>
  </si>
  <si>
    <t xml:space="preserve">561602              </t>
  </si>
  <si>
    <t xml:space="preserve">Finantarea externa nerambursabila *)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</si>
  <si>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</si>
  <si>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IX  ASISTENTA SOCIALA                                                                                                                                                                                                                              </t>
  </si>
  <si>
    <t xml:space="preserve">5702                </t>
  </si>
  <si>
    <t xml:space="preserve">Ajutoare sociale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</si>
  <si>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570201              </t>
  </si>
  <si>
    <t xml:space="preserve">Ajutoare sociale in numerar                                                                                                                                                                                                                               </t>
  </si>
  <si>
    <t xml:space="preserve">570202              </t>
  </si>
  <si>
    <t xml:space="preserve">Ajutoare sociale in natura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</si>
  <si>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</si>
  <si>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</si>
  <si>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5901                </t>
  </si>
  <si>
    <t xml:space="preserve">Burse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</si>
  <si>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5911                </t>
  </si>
  <si>
    <t xml:space="preserve">Asociatii si fundatii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</si>
  <si>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5912                </t>
  </si>
  <si>
    <t xml:space="preserve">Sustinerea cultelor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</si>
  <si>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</si>
  <si>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</si>
  <si>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                 </t>
  </si>
  <si>
    <t xml:space="preserve">TITLUL XI  ACTIVE NEFINANCIARE                                                                                                                                                                                                                            </t>
  </si>
  <si>
    <t xml:space="preserve">7101                </t>
  </si>
  <si>
    <t xml:space="preserve">Active fixe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</si>
  <si>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710130              </t>
  </si>
  <si>
    <t xml:space="preserve">Alte active fixe (iunclusiv reparatii capitale)                                                                                                                                                                                                           </t>
  </si>
  <si>
    <t xml:space="preserve">72                  </t>
  </si>
  <si>
    <t xml:space="preserve">TITLUL XII ACTIVE FINANCIARE                                                                                                                                                                                                                              </t>
  </si>
  <si>
    <t xml:space="preserve">7201                </t>
  </si>
  <si>
    <t xml:space="preserve">Active financiare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</si>
  <si>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720101              </t>
  </si>
  <si>
    <t xml:space="preserve">Participare la capitalul social al societatilor comerciale                                                                                                                                                                                                </t>
  </si>
  <si>
    <t xml:space="preserve">79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</si>
  <si>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</si>
  <si>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</si>
  <si>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XIV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</si>
  <si>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</si>
  <si>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Rambursari de credite interne                                                                                                                                                                                                                             </t>
  </si>
  <si>
    <t xml:space="preserve">9201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</si>
  <si>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</si>
  <si>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9301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</si>
  <si>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</si>
  <si>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</si>
  <si>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               </t>
  </si>
  <si>
    <t xml:space="preserve">Autoritati publice si actiuni externe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</si>
  <si>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</si>
  <si>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TITLUL X  ACTIVE NEFINANCIARE      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</si>
  <si>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</si>
  <si>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Alte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</si>
  <si>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5502                </t>
  </si>
  <si>
    <t xml:space="preserve">Tranzactii privind datoria publica si împrumuturi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</si>
  <si>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</si>
  <si>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Ordine publica si siguranta nationala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</si>
  <si>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</si>
  <si>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Invatamant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</si>
  <si>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</si>
  <si>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TITLUL IX ALTE CHELTUIELI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</si>
  <si>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</si>
  <si>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Sanatate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</si>
  <si>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</si>
  <si>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Cultura, recreere si religie       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</si>
  <si>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</si>
  <si>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Asigurari si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</si>
  <si>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</si>
  <si>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Locuinte, servicii si dezvoltare publica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</si>
  <si>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</si>
  <si>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Protectia mediului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</si>
  <si>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</si>
  <si>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</si>
  <si>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Actiuni generale economice, comerciale si de munca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</si>
  <si>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(cod 56.01 la 56.05+cod 56.07+56.08+56.15+56.16+56.17+56.18)                                                                                                      </t>
  </si>
  <si>
    <t xml:space="preserve">TITLUL XIII ACTIVE FINANCIARE (cod 72.01)                                                                                                                                                                                                                 </t>
  </si>
  <si>
    <t xml:space="preserve">Combustibili si energie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</si>
  <si>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</si>
  <si>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 xml:space="preserve">Transporturi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</si>
  <si>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RAMBURSARI DE CREDITE                                                                                                                                                                                                                         </t>
  </si>
  <si>
    <t xml:space="preserve">9802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</si>
  <si>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</si>
  <si>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9902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</si>
  <si>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</si>
  <si>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>370201</t>
  </si>
  <si>
    <t>Donații si sponsorizari</t>
  </si>
  <si>
    <t>3902</t>
  </si>
  <si>
    <t>390201</t>
  </si>
  <si>
    <t>390203</t>
  </si>
  <si>
    <t>390207</t>
  </si>
  <si>
    <t>390210</t>
  </si>
  <si>
    <t>4002</t>
  </si>
  <si>
    <t>400214</t>
  </si>
  <si>
    <t>VENIT DIN VALORIF UNOR BUNURI</t>
  </si>
  <si>
    <t>Venituri din valorificarea unor bunuri</t>
  </si>
  <si>
    <t>venit din vanzarea locuintelor</t>
  </si>
  <si>
    <t>Venit din vanzarea unor bunuri</t>
  </si>
  <si>
    <t>Depozite speciale constr.locuinte</t>
  </si>
  <si>
    <t>INCAS DIN RAMBURS IMPRUMUT ACORDATE</t>
  </si>
  <si>
    <t>Sume finant. chelt.sect. dezvoltare</t>
  </si>
  <si>
    <t xml:space="preserve">56              </t>
  </si>
  <si>
    <t>85</t>
  </si>
  <si>
    <t>TITLUL XVII PLĂTI AN PRECEDENT SI RECUP. AN CRT.</t>
  </si>
  <si>
    <t xml:space="preserve">5602                </t>
  </si>
  <si>
    <t>Transferuri cu caracter general</t>
  </si>
  <si>
    <t>EXECUȚIA DE CASA</t>
  </si>
  <si>
    <t xml:space="preserve">                                      A BUGETULUI LOCAL AL MUNICIPIULUI TG. MURES LA 30.09.2012</t>
  </si>
  <si>
    <t>ANEXA NR. 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</si>
</sst>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36" fillId="0" borderId="0" xfId="0" applyNumberFormat="1" applyFont="1" applyAlignment="1">
      <alignment horizontal="left" vertical="top"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 horizontal="right"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4" fontId="36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right" vertical="top" wrapText="1"/>
    </xf>
    <xf numFmtId="49" fontId="37" fillId="0" borderId="0" xfId="0" applyNumberFormat="1" applyFont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/>
    </xf>
    <xf numFmtId="0" fontId="36" fillId="0" borderId="10" xfId="0" applyFont="1" applyBorder="1" applyAlignment="1">
      <alignment/>
    </xf>
    <xf numFmtId="49" fontId="37" fillId="0" borderId="10" xfId="0" applyNumberFormat="1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right" vertical="top" wrapText="1"/>
    </xf>
    <xf numFmtId="0" fontId="37" fillId="0" borderId="0" xfId="0" applyFont="1" applyAlignment="1">
      <alignment/>
    </xf>
    <xf numFmtId="49" fontId="37" fillId="0" borderId="10" xfId="0" applyNumberFormat="1" applyFont="1" applyBorder="1" applyAlignment="1">
      <alignment horizontal="left" vertical="top"/>
    </xf>
    <xf numFmtId="0" fontId="37" fillId="0" borderId="10" xfId="0" applyFont="1" applyBorder="1" applyAlignment="1">
      <alignment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horizontal="right" vertical="center" wrapText="1"/>
    </xf>
    <xf numFmtId="4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4" fontId="36" fillId="0" borderId="0" xfId="0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6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2.421875" style="2" customWidth="1"/>
    <col min="2" max="2" width="8.28125" style="1" customWidth="1"/>
    <col min="3" max="3" width="52.00390625" style="2" customWidth="1"/>
    <col min="4" max="4" width="17.140625" style="3" customWidth="1"/>
    <col min="5" max="5" width="15.7109375" style="3" customWidth="1"/>
    <col min="6" max="6" width="16.140625" style="3" customWidth="1"/>
    <col min="7" max="7" width="9.57421875" style="3" customWidth="1"/>
    <col min="8" max="8" width="10.00390625" style="3" customWidth="1"/>
    <col min="9" max="16384" width="9.140625" style="2" customWidth="1"/>
  </cols>
  <sheetData>
    <row r="1" spans="3:8" ht="25.5" customHeight="1">
      <c r="C1" s="19"/>
      <c r="D1" s="21" t="s">
        <v>327</v>
      </c>
      <c r="E1" s="21"/>
      <c r="F1" s="20"/>
      <c r="G1" s="23" t="s">
        <v>329</v>
      </c>
      <c r="H1" s="23"/>
    </row>
    <row r="2" spans="3:7" ht="25.5" customHeight="1">
      <c r="C2" s="22" t="s">
        <v>328</v>
      </c>
      <c r="D2" s="22"/>
      <c r="E2" s="22"/>
      <c r="F2" s="22"/>
      <c r="G2" s="22"/>
    </row>
    <row r="3" ht="12.75">
      <c r="B3" s="9"/>
    </row>
    <row r="4" spans="2:8" ht="25.5">
      <c r="B4" s="4" t="s">
        <v>6</v>
      </c>
      <c r="C4" s="5" t="s">
        <v>0</v>
      </c>
      <c r="D4" s="8" t="s">
        <v>4</v>
      </c>
      <c r="E4" s="8" t="s">
        <v>1</v>
      </c>
      <c r="F4" s="6" t="s">
        <v>5</v>
      </c>
      <c r="G4" s="6" t="s">
        <v>2</v>
      </c>
      <c r="H4" s="6" t="s">
        <v>3</v>
      </c>
    </row>
    <row r="5" spans="2:8" s="16" customFormat="1" ht="12.75">
      <c r="B5" s="13" t="s">
        <v>7</v>
      </c>
      <c r="C5" s="14" t="s">
        <v>8</v>
      </c>
      <c r="D5" s="15">
        <v>646441890</v>
      </c>
      <c r="E5" s="15">
        <v>544600890</v>
      </c>
      <c r="F5" s="15">
        <f>F7+F10+F12+F16+F19+F30+F33+F35+F38+F53+F57+F60+F64+F67+F72+F77+F81+F92+F94+F45+F49</f>
        <v>241453590.61000004</v>
      </c>
      <c r="G5" s="15">
        <f aca="true" t="shared" si="0" ref="G5:G36">F5/D5*100</f>
        <v>37.35116711109177</v>
      </c>
      <c r="H5" s="15">
        <f>F5/E5*100</f>
        <v>44.33587881393291</v>
      </c>
    </row>
    <row r="6" spans="2:8" s="16" customFormat="1" ht="25.5">
      <c r="B6" s="13" t="s">
        <v>9</v>
      </c>
      <c r="C6" s="14" t="s">
        <v>10</v>
      </c>
      <c r="D6" s="15">
        <v>31000</v>
      </c>
      <c r="E6" s="15">
        <v>26000</v>
      </c>
      <c r="F6" s="15">
        <f>F7</f>
        <v>0</v>
      </c>
      <c r="G6" s="15">
        <f t="shared" si="0"/>
        <v>0</v>
      </c>
      <c r="H6" s="15">
        <f aca="true" t="shared" si="1" ref="H6:H65">F6/E6*100</f>
        <v>0</v>
      </c>
    </row>
    <row r="7" spans="2:8" s="16" customFormat="1" ht="12.75">
      <c r="B7" s="13" t="s">
        <v>11</v>
      </c>
      <c r="C7" s="14" t="s">
        <v>12</v>
      </c>
      <c r="D7" s="15">
        <v>31000</v>
      </c>
      <c r="E7" s="15">
        <v>26000</v>
      </c>
      <c r="F7" s="15">
        <f>F8</f>
        <v>0</v>
      </c>
      <c r="G7" s="15">
        <f t="shared" si="0"/>
        <v>0</v>
      </c>
      <c r="H7" s="15">
        <f t="shared" si="1"/>
        <v>0</v>
      </c>
    </row>
    <row r="8" spans="2:8" ht="12.75">
      <c r="B8" s="7" t="s">
        <v>13</v>
      </c>
      <c r="C8" s="10" t="s">
        <v>14</v>
      </c>
      <c r="D8" s="8">
        <v>31000</v>
      </c>
      <c r="E8" s="8">
        <v>26000</v>
      </c>
      <c r="F8" s="8"/>
      <c r="G8" s="8">
        <f t="shared" si="0"/>
        <v>0</v>
      </c>
      <c r="H8" s="8">
        <f t="shared" si="1"/>
        <v>0</v>
      </c>
    </row>
    <row r="9" spans="2:8" ht="25.5">
      <c r="B9" s="7" t="s">
        <v>15</v>
      </c>
      <c r="C9" s="10" t="s">
        <v>16</v>
      </c>
      <c r="D9" s="8">
        <v>99705000</v>
      </c>
      <c r="E9" s="8">
        <v>75030000</v>
      </c>
      <c r="F9" s="8"/>
      <c r="G9" s="8">
        <f t="shared" si="0"/>
        <v>0</v>
      </c>
      <c r="H9" s="8">
        <f t="shared" si="1"/>
        <v>0</v>
      </c>
    </row>
    <row r="10" spans="2:8" s="16" customFormat="1" ht="12.75">
      <c r="B10" s="13" t="s">
        <v>17</v>
      </c>
      <c r="C10" s="14" t="s">
        <v>18</v>
      </c>
      <c r="D10" s="15">
        <v>2400000</v>
      </c>
      <c r="E10" s="15">
        <v>2040000</v>
      </c>
      <c r="F10" s="15">
        <f>F11</f>
        <v>1734755.5</v>
      </c>
      <c r="G10" s="15">
        <f t="shared" si="0"/>
        <v>72.28147916666666</v>
      </c>
      <c r="H10" s="15">
        <f t="shared" si="1"/>
        <v>85.03703431372548</v>
      </c>
    </row>
    <row r="11" spans="2:8" ht="25.5">
      <c r="B11" s="7" t="s">
        <v>19</v>
      </c>
      <c r="C11" s="10" t="s">
        <v>20</v>
      </c>
      <c r="D11" s="8">
        <v>2400000</v>
      </c>
      <c r="E11" s="8">
        <v>2040000</v>
      </c>
      <c r="F11" s="8">
        <v>1734755.5</v>
      </c>
      <c r="G11" s="8">
        <f t="shared" si="0"/>
        <v>72.28147916666666</v>
      </c>
      <c r="H11" s="8">
        <f t="shared" si="1"/>
        <v>85.03703431372548</v>
      </c>
    </row>
    <row r="12" spans="2:8" s="16" customFormat="1" ht="12.75">
      <c r="B12" s="13" t="s">
        <v>21</v>
      </c>
      <c r="C12" s="14" t="s">
        <v>22</v>
      </c>
      <c r="D12" s="15">
        <v>97305000</v>
      </c>
      <c r="E12" s="15">
        <v>72990000</v>
      </c>
      <c r="F12" s="15">
        <f>F13+F14</f>
        <v>76880615.6</v>
      </c>
      <c r="G12" s="15">
        <f t="shared" si="0"/>
        <v>79.00993330250243</v>
      </c>
      <c r="H12" s="15">
        <f t="shared" si="1"/>
        <v>105.330340594602</v>
      </c>
    </row>
    <row r="13" spans="2:8" ht="12.75">
      <c r="B13" s="7" t="s">
        <v>23</v>
      </c>
      <c r="C13" s="10" t="s">
        <v>24</v>
      </c>
      <c r="D13" s="8">
        <v>96377000</v>
      </c>
      <c r="E13" s="8">
        <v>72282000</v>
      </c>
      <c r="F13" s="8">
        <v>76201861.6</v>
      </c>
      <c r="G13" s="8">
        <f t="shared" si="0"/>
        <v>79.06643867312741</v>
      </c>
      <c r="H13" s="8">
        <f t="shared" si="1"/>
        <v>105.42301209153038</v>
      </c>
    </row>
    <row r="14" spans="2:8" ht="25.5">
      <c r="B14" s="7" t="s">
        <v>25</v>
      </c>
      <c r="C14" s="10" t="s">
        <v>26</v>
      </c>
      <c r="D14" s="8">
        <v>928000</v>
      </c>
      <c r="E14" s="8">
        <v>708000</v>
      </c>
      <c r="F14" s="8">
        <v>678754</v>
      </c>
      <c r="G14" s="8">
        <f t="shared" si="0"/>
        <v>73.1415948275862</v>
      </c>
      <c r="H14" s="8">
        <f t="shared" si="1"/>
        <v>95.86920903954802</v>
      </c>
    </row>
    <row r="15" spans="2:8" ht="25.5">
      <c r="B15" s="7" t="s">
        <v>27</v>
      </c>
      <c r="C15" s="10" t="s">
        <v>28</v>
      </c>
      <c r="D15" s="8">
        <v>245000</v>
      </c>
      <c r="E15" s="8">
        <v>208000</v>
      </c>
      <c r="F15" s="8">
        <f>F16</f>
        <v>0</v>
      </c>
      <c r="G15" s="8">
        <f t="shared" si="0"/>
        <v>0</v>
      </c>
      <c r="H15" s="8">
        <f t="shared" si="1"/>
        <v>0</v>
      </c>
    </row>
    <row r="16" spans="2:8" s="16" customFormat="1" ht="25.5">
      <c r="B16" s="13" t="s">
        <v>29</v>
      </c>
      <c r="C16" s="14" t="s">
        <v>30</v>
      </c>
      <c r="D16" s="15">
        <v>245000</v>
      </c>
      <c r="E16" s="15">
        <v>208000</v>
      </c>
      <c r="F16" s="15">
        <f>F17</f>
        <v>0</v>
      </c>
      <c r="G16" s="15">
        <f t="shared" si="0"/>
        <v>0</v>
      </c>
      <c r="H16" s="15">
        <f t="shared" si="1"/>
        <v>0</v>
      </c>
    </row>
    <row r="17" spans="2:8" ht="12.75">
      <c r="B17" s="7" t="s">
        <v>31</v>
      </c>
      <c r="C17" s="10" t="s">
        <v>32</v>
      </c>
      <c r="D17" s="8">
        <v>245000</v>
      </c>
      <c r="E17" s="8">
        <v>208000</v>
      </c>
      <c r="F17" s="8"/>
      <c r="G17" s="8">
        <f t="shared" si="0"/>
        <v>0</v>
      </c>
      <c r="H17" s="8">
        <f t="shared" si="1"/>
        <v>0</v>
      </c>
    </row>
    <row r="18" spans="2:8" ht="12.75">
      <c r="B18" s="7" t="s">
        <v>33</v>
      </c>
      <c r="C18" s="10" t="s">
        <v>34</v>
      </c>
      <c r="D18" s="8">
        <v>47376000</v>
      </c>
      <c r="E18" s="8">
        <v>45325000</v>
      </c>
      <c r="F18" s="8">
        <f>F19</f>
        <v>33965341.24</v>
      </c>
      <c r="G18" s="8">
        <f t="shared" si="0"/>
        <v>71.69313838230327</v>
      </c>
      <c r="H18" s="8">
        <f t="shared" si="1"/>
        <v>74.93732209597353</v>
      </c>
    </row>
    <row r="19" spans="2:8" s="16" customFormat="1" ht="12.75">
      <c r="B19" s="13" t="s">
        <v>35</v>
      </c>
      <c r="C19" s="14" t="s">
        <v>36</v>
      </c>
      <c r="D19" s="15">
        <v>47376000</v>
      </c>
      <c r="E19" s="15">
        <v>45325000</v>
      </c>
      <c r="F19" s="15">
        <f>F20+F23+F27+F28</f>
        <v>33965341.24</v>
      </c>
      <c r="G19" s="15">
        <f t="shared" si="0"/>
        <v>71.69313838230327</v>
      </c>
      <c r="H19" s="15">
        <f t="shared" si="1"/>
        <v>74.93732209597353</v>
      </c>
    </row>
    <row r="20" spans="2:8" ht="12.75">
      <c r="B20" s="7" t="s">
        <v>37</v>
      </c>
      <c r="C20" s="10" t="s">
        <v>38</v>
      </c>
      <c r="D20" s="8">
        <v>40199000</v>
      </c>
      <c r="E20" s="8">
        <v>39124000</v>
      </c>
      <c r="F20" s="8">
        <f>SUM(F21:F22)</f>
        <v>28633301.509999998</v>
      </c>
      <c r="G20" s="8">
        <f t="shared" si="0"/>
        <v>71.2288900470161</v>
      </c>
      <c r="H20" s="8">
        <f t="shared" si="1"/>
        <v>73.18602778345772</v>
      </c>
    </row>
    <row r="21" spans="2:8" ht="12.75">
      <c r="B21" s="7" t="s">
        <v>39</v>
      </c>
      <c r="C21" s="10" t="s">
        <v>40</v>
      </c>
      <c r="D21" s="8">
        <v>10247000</v>
      </c>
      <c r="E21" s="8">
        <v>9172000</v>
      </c>
      <c r="F21" s="8">
        <v>6947734.29</v>
      </c>
      <c r="G21" s="8">
        <f t="shared" si="0"/>
        <v>67.80261822972578</v>
      </c>
      <c r="H21" s="8">
        <f t="shared" si="1"/>
        <v>75.74939260793721</v>
      </c>
    </row>
    <row r="22" spans="2:8" ht="12.75">
      <c r="B22" s="7" t="s">
        <v>41</v>
      </c>
      <c r="C22" s="10" t="s">
        <v>42</v>
      </c>
      <c r="D22" s="8">
        <v>29952000</v>
      </c>
      <c r="E22" s="8">
        <v>29952000</v>
      </c>
      <c r="F22" s="8">
        <v>21685567.22</v>
      </c>
      <c r="G22" s="8">
        <f t="shared" si="0"/>
        <v>72.40106577190171</v>
      </c>
      <c r="H22" s="8">
        <f t="shared" si="1"/>
        <v>72.40106577190171</v>
      </c>
    </row>
    <row r="23" spans="2:8" ht="12.75">
      <c r="B23" s="7" t="s">
        <v>43</v>
      </c>
      <c r="C23" s="10" t="s">
        <v>44</v>
      </c>
      <c r="D23" s="8">
        <v>3784000</v>
      </c>
      <c r="E23" s="8">
        <v>3316000</v>
      </c>
      <c r="F23" s="8">
        <f>SUM(F24:F26)</f>
        <v>2529048.6700000004</v>
      </c>
      <c r="G23" s="8">
        <f t="shared" si="0"/>
        <v>66.8353242600423</v>
      </c>
      <c r="H23" s="8">
        <f t="shared" si="1"/>
        <v>76.26805398069965</v>
      </c>
    </row>
    <row r="24" spans="2:8" ht="12.75">
      <c r="B24" s="7" t="s">
        <v>45</v>
      </c>
      <c r="C24" s="10" t="s">
        <v>46</v>
      </c>
      <c r="D24" s="8">
        <v>2066000</v>
      </c>
      <c r="E24" s="8">
        <v>1824000</v>
      </c>
      <c r="F24" s="8">
        <v>1397704.7</v>
      </c>
      <c r="G24" s="8">
        <f t="shared" si="0"/>
        <v>67.65269603097774</v>
      </c>
      <c r="H24" s="8">
        <f t="shared" si="1"/>
        <v>76.62854714912281</v>
      </c>
    </row>
    <row r="25" spans="2:8" ht="12.75">
      <c r="B25" s="7" t="s">
        <v>47</v>
      </c>
      <c r="C25" s="10" t="s">
        <v>48</v>
      </c>
      <c r="D25" s="8">
        <v>1641000</v>
      </c>
      <c r="E25" s="8">
        <v>1426000</v>
      </c>
      <c r="F25" s="8">
        <v>1082295.29</v>
      </c>
      <c r="G25" s="8">
        <f t="shared" si="0"/>
        <v>65.95339975624618</v>
      </c>
      <c r="H25" s="8">
        <f t="shared" si="1"/>
        <v>75.89728541374474</v>
      </c>
    </row>
    <row r="26" spans="2:8" ht="12.75">
      <c r="B26" s="7" t="s">
        <v>49</v>
      </c>
      <c r="C26" s="10" t="s">
        <v>50</v>
      </c>
      <c r="D26" s="8">
        <v>77000</v>
      </c>
      <c r="E26" s="8">
        <v>66000</v>
      </c>
      <c r="F26" s="8">
        <v>49048.68</v>
      </c>
      <c r="G26" s="8">
        <f t="shared" si="0"/>
        <v>63.69958441558442</v>
      </c>
      <c r="H26" s="8">
        <f t="shared" si="1"/>
        <v>74.31618181818182</v>
      </c>
    </row>
    <row r="27" spans="2:8" ht="25.5">
      <c r="B27" s="7" t="s">
        <v>51</v>
      </c>
      <c r="C27" s="10" t="s">
        <v>52</v>
      </c>
      <c r="D27" s="8">
        <v>3185000</v>
      </c>
      <c r="E27" s="8">
        <v>2708000</v>
      </c>
      <c r="F27" s="8">
        <v>2690205.1</v>
      </c>
      <c r="G27" s="8">
        <f t="shared" si="0"/>
        <v>84.46483830455259</v>
      </c>
      <c r="H27" s="8">
        <f t="shared" si="1"/>
        <v>99.34287666174299</v>
      </c>
    </row>
    <row r="28" spans="2:8" ht="12.75">
      <c r="B28" s="7" t="s">
        <v>53</v>
      </c>
      <c r="C28" s="10" t="s">
        <v>54</v>
      </c>
      <c r="D28" s="8">
        <v>208000</v>
      </c>
      <c r="E28" s="8">
        <v>177000</v>
      </c>
      <c r="F28" s="8">
        <v>112785.96</v>
      </c>
      <c r="G28" s="8">
        <f t="shared" si="0"/>
        <v>54.22401923076924</v>
      </c>
      <c r="H28" s="8">
        <f t="shared" si="1"/>
        <v>63.7208813559322</v>
      </c>
    </row>
    <row r="29" spans="2:8" ht="12.75">
      <c r="B29" s="7" t="s">
        <v>55</v>
      </c>
      <c r="C29" s="10" t="s">
        <v>56</v>
      </c>
      <c r="D29" s="8">
        <v>101224890</v>
      </c>
      <c r="E29" s="8">
        <v>80567890</v>
      </c>
      <c r="F29" s="8"/>
      <c r="G29" s="8">
        <f t="shared" si="0"/>
        <v>0</v>
      </c>
      <c r="H29" s="8">
        <f t="shared" si="1"/>
        <v>0</v>
      </c>
    </row>
    <row r="30" spans="2:8" s="16" customFormat="1" ht="12.75">
      <c r="B30" s="13" t="s">
        <v>57</v>
      </c>
      <c r="C30" s="14" t="s">
        <v>58</v>
      </c>
      <c r="D30" s="15">
        <v>86776890</v>
      </c>
      <c r="E30" s="15">
        <v>68023890</v>
      </c>
      <c r="F30" s="15">
        <f>F31+F32</f>
        <v>68008894</v>
      </c>
      <c r="G30" s="15">
        <f t="shared" si="0"/>
        <v>78.37212649589078</v>
      </c>
      <c r="H30" s="15">
        <f t="shared" si="1"/>
        <v>99.97795480381966</v>
      </c>
    </row>
    <row r="31" spans="2:8" ht="38.25">
      <c r="B31" s="7" t="s">
        <v>59</v>
      </c>
      <c r="C31" s="10" t="s">
        <v>60</v>
      </c>
      <c r="D31" s="8">
        <v>81901000</v>
      </c>
      <c r="E31" s="8">
        <v>63285000</v>
      </c>
      <c r="F31" s="8">
        <v>63285000</v>
      </c>
      <c r="G31" s="8">
        <f t="shared" si="0"/>
        <v>77.27011880196824</v>
      </c>
      <c r="H31" s="8">
        <f t="shared" si="1"/>
        <v>100</v>
      </c>
    </row>
    <row r="32" spans="2:8" ht="25.5">
      <c r="B32" s="7" t="s">
        <v>61</v>
      </c>
      <c r="C32" s="10" t="s">
        <v>62</v>
      </c>
      <c r="D32" s="8">
        <v>4875890</v>
      </c>
      <c r="E32" s="8">
        <v>4738890</v>
      </c>
      <c r="F32" s="8">
        <v>4723894</v>
      </c>
      <c r="G32" s="8">
        <f t="shared" si="0"/>
        <v>96.8827024399648</v>
      </c>
      <c r="H32" s="8">
        <f t="shared" si="1"/>
        <v>99.6835545876777</v>
      </c>
    </row>
    <row r="33" spans="2:8" s="16" customFormat="1" ht="12.75">
      <c r="B33" s="13" t="s">
        <v>63</v>
      </c>
      <c r="C33" s="14" t="s">
        <v>64</v>
      </c>
      <c r="D33" s="15">
        <v>365000</v>
      </c>
      <c r="E33" s="15">
        <v>310000</v>
      </c>
      <c r="F33" s="15">
        <f>F34</f>
        <v>167777.2</v>
      </c>
      <c r="G33" s="15">
        <f t="shared" si="0"/>
        <v>45.96635616438356</v>
      </c>
      <c r="H33" s="15">
        <f t="shared" si="1"/>
        <v>54.12167741935484</v>
      </c>
    </row>
    <row r="34" spans="2:8" ht="12.75">
      <c r="B34" s="7" t="s">
        <v>65</v>
      </c>
      <c r="C34" s="10" t="s">
        <v>66</v>
      </c>
      <c r="D34" s="8">
        <v>365000</v>
      </c>
      <c r="E34" s="8">
        <v>310000</v>
      </c>
      <c r="F34" s="8">
        <v>167777.2</v>
      </c>
      <c r="G34" s="8">
        <f t="shared" si="0"/>
        <v>45.96635616438356</v>
      </c>
      <c r="H34" s="8">
        <f t="shared" si="1"/>
        <v>54.12167741935484</v>
      </c>
    </row>
    <row r="35" spans="2:8" s="16" customFormat="1" ht="12.75">
      <c r="B35" s="13" t="s">
        <v>67</v>
      </c>
      <c r="C35" s="14" t="s">
        <v>68</v>
      </c>
      <c r="D35" s="15">
        <v>1835000</v>
      </c>
      <c r="E35" s="15">
        <v>1670000</v>
      </c>
      <c r="F35" s="15">
        <f>F36+F37</f>
        <v>2166447.43</v>
      </c>
      <c r="G35" s="15">
        <f t="shared" si="0"/>
        <v>118.06253024523161</v>
      </c>
      <c r="H35" s="15">
        <f t="shared" si="1"/>
        <v>129.7273910179641</v>
      </c>
    </row>
    <row r="36" spans="2:8" ht="12.75">
      <c r="B36" s="7" t="s">
        <v>69</v>
      </c>
      <c r="C36" s="10" t="s">
        <v>70</v>
      </c>
      <c r="D36" s="8">
        <v>110000</v>
      </c>
      <c r="E36" s="8">
        <v>96000</v>
      </c>
      <c r="F36" s="8">
        <v>131296.21</v>
      </c>
      <c r="G36" s="8">
        <f t="shared" si="0"/>
        <v>119.36019090909089</v>
      </c>
      <c r="H36" s="8">
        <f t="shared" si="1"/>
        <v>136.76688541666667</v>
      </c>
    </row>
    <row r="37" spans="2:8" ht="12.75">
      <c r="B37" s="7" t="s">
        <v>71</v>
      </c>
      <c r="C37" s="10" t="s">
        <v>72</v>
      </c>
      <c r="D37" s="8">
        <v>1725000</v>
      </c>
      <c r="E37" s="8">
        <v>1574000</v>
      </c>
      <c r="F37" s="8">
        <v>2035151.22</v>
      </c>
      <c r="G37" s="8">
        <f aca="true" t="shared" si="2" ref="G37:G68">F37/D37*100</f>
        <v>117.97978086956522</v>
      </c>
      <c r="H37" s="8">
        <f t="shared" si="1"/>
        <v>129.29804447268108</v>
      </c>
    </row>
    <row r="38" spans="2:8" s="16" customFormat="1" ht="25.5">
      <c r="B38" s="13" t="s">
        <v>73</v>
      </c>
      <c r="C38" s="14" t="s">
        <v>74</v>
      </c>
      <c r="D38" s="15">
        <v>12248000</v>
      </c>
      <c r="E38" s="15">
        <v>10564000</v>
      </c>
      <c r="F38" s="15">
        <f>F39+F42+F43</f>
        <v>9209006.58</v>
      </c>
      <c r="G38" s="15">
        <f t="shared" si="2"/>
        <v>75.1878394839974</v>
      </c>
      <c r="H38" s="15">
        <f t="shared" si="1"/>
        <v>87.1734814464218</v>
      </c>
    </row>
    <row r="39" spans="2:8" ht="12.75">
      <c r="B39" s="7" t="s">
        <v>75</v>
      </c>
      <c r="C39" s="10" t="s">
        <v>76</v>
      </c>
      <c r="D39" s="8">
        <v>10683000</v>
      </c>
      <c r="E39" s="8">
        <v>9194000</v>
      </c>
      <c r="F39" s="8">
        <f>SUM(F40:F41)</f>
        <v>7991988.77</v>
      </c>
      <c r="G39" s="8">
        <f t="shared" si="2"/>
        <v>74.81034138350651</v>
      </c>
      <c r="H39" s="8">
        <f t="shared" si="1"/>
        <v>86.92613410920164</v>
      </c>
    </row>
    <row r="40" spans="2:8" ht="12.75">
      <c r="B40" s="7" t="s">
        <v>77</v>
      </c>
      <c r="C40" s="10" t="s">
        <v>78</v>
      </c>
      <c r="D40" s="8">
        <v>5343000</v>
      </c>
      <c r="E40" s="8">
        <v>4587000</v>
      </c>
      <c r="F40" s="8">
        <v>4105310.96</v>
      </c>
      <c r="G40" s="8">
        <f t="shared" si="2"/>
        <v>76.83531648886394</v>
      </c>
      <c r="H40" s="8">
        <f t="shared" si="1"/>
        <v>89.49882188794419</v>
      </c>
    </row>
    <row r="41" spans="2:8" ht="12.75">
      <c r="B41" s="7" t="s">
        <v>79</v>
      </c>
      <c r="C41" s="10" t="s">
        <v>80</v>
      </c>
      <c r="D41" s="8">
        <v>5340000</v>
      </c>
      <c r="E41" s="8">
        <v>4607000</v>
      </c>
      <c r="F41" s="8">
        <v>3886677.81</v>
      </c>
      <c r="G41" s="8">
        <f t="shared" si="2"/>
        <v>72.7842286516854</v>
      </c>
      <c r="H41" s="8">
        <f t="shared" si="1"/>
        <v>84.3646149337964</v>
      </c>
    </row>
    <row r="42" spans="2:8" ht="25.5">
      <c r="B42" s="7" t="s">
        <v>81</v>
      </c>
      <c r="C42" s="10" t="s">
        <v>82</v>
      </c>
      <c r="D42" s="8">
        <v>1214000</v>
      </c>
      <c r="E42" s="8">
        <v>1062000</v>
      </c>
      <c r="F42" s="8">
        <v>968787.89</v>
      </c>
      <c r="G42" s="8">
        <f t="shared" si="2"/>
        <v>79.80130889621087</v>
      </c>
      <c r="H42" s="8">
        <f t="shared" si="1"/>
        <v>91.22296516007533</v>
      </c>
    </row>
    <row r="43" spans="2:8" ht="25.5">
      <c r="B43" s="7" t="s">
        <v>83</v>
      </c>
      <c r="C43" s="10" t="s">
        <v>84</v>
      </c>
      <c r="D43" s="8">
        <v>351000</v>
      </c>
      <c r="E43" s="8">
        <v>308000</v>
      </c>
      <c r="F43" s="8">
        <v>248229.92</v>
      </c>
      <c r="G43" s="8">
        <f t="shared" si="2"/>
        <v>70.72077492877493</v>
      </c>
      <c r="H43" s="8">
        <f t="shared" si="1"/>
        <v>80.59412987012988</v>
      </c>
    </row>
    <row r="44" spans="2:8" ht="12.75">
      <c r="B44" s="7" t="s">
        <v>85</v>
      </c>
      <c r="C44" s="10" t="s">
        <v>86</v>
      </c>
      <c r="D44" s="8">
        <v>25000</v>
      </c>
      <c r="E44" s="8">
        <v>22000</v>
      </c>
      <c r="F44" s="8">
        <f>F45</f>
        <v>26887.33</v>
      </c>
      <c r="G44" s="8">
        <f t="shared" si="2"/>
        <v>107.54932000000001</v>
      </c>
      <c r="H44" s="8">
        <f t="shared" si="1"/>
        <v>122.21513636363636</v>
      </c>
    </row>
    <row r="45" spans="2:8" s="16" customFormat="1" ht="12.75">
      <c r="B45" s="13" t="s">
        <v>87</v>
      </c>
      <c r="C45" s="14" t="s">
        <v>88</v>
      </c>
      <c r="D45" s="15">
        <v>25000</v>
      </c>
      <c r="E45" s="15">
        <v>22000</v>
      </c>
      <c r="F45" s="15">
        <f>F46</f>
        <v>26887.33</v>
      </c>
      <c r="G45" s="15">
        <f t="shared" si="2"/>
        <v>107.54932000000001</v>
      </c>
      <c r="H45" s="15">
        <f t="shared" si="1"/>
        <v>122.21513636363636</v>
      </c>
    </row>
    <row r="46" spans="2:8" ht="12.75">
      <c r="B46" s="7" t="s">
        <v>89</v>
      </c>
      <c r="C46" s="10" t="s">
        <v>90</v>
      </c>
      <c r="D46" s="8">
        <v>25000</v>
      </c>
      <c r="E46" s="8">
        <v>22000</v>
      </c>
      <c r="F46" s="8">
        <v>26887.33</v>
      </c>
      <c r="G46" s="8">
        <f t="shared" si="2"/>
        <v>107.54932000000001</v>
      </c>
      <c r="H46" s="8">
        <f t="shared" si="1"/>
        <v>122.21513636363636</v>
      </c>
    </row>
    <row r="47" spans="2:8" ht="12.75">
      <c r="B47" s="7" t="s">
        <v>91</v>
      </c>
      <c r="C47" s="10" t="s">
        <v>92</v>
      </c>
      <c r="D47" s="8">
        <v>40756000</v>
      </c>
      <c r="E47" s="8">
        <v>38244000</v>
      </c>
      <c r="F47" s="8"/>
      <c r="G47" s="8">
        <f t="shared" si="2"/>
        <v>0</v>
      </c>
      <c r="H47" s="8">
        <f t="shared" si="1"/>
        <v>0</v>
      </c>
    </row>
    <row r="48" spans="2:8" ht="12.75">
      <c r="B48" s="7" t="s">
        <v>93</v>
      </c>
      <c r="C48" s="10" t="s">
        <v>94</v>
      </c>
      <c r="D48" s="8">
        <v>2545000</v>
      </c>
      <c r="E48" s="8">
        <v>2163000</v>
      </c>
      <c r="F48" s="8"/>
      <c r="G48" s="8">
        <f t="shared" si="2"/>
        <v>0</v>
      </c>
      <c r="H48" s="8">
        <f t="shared" si="1"/>
        <v>0</v>
      </c>
    </row>
    <row r="49" spans="2:8" s="16" customFormat="1" ht="12.75">
      <c r="B49" s="13" t="s">
        <v>95</v>
      </c>
      <c r="C49" s="14" t="s">
        <v>96</v>
      </c>
      <c r="D49" s="15">
        <v>2545000</v>
      </c>
      <c r="E49" s="15">
        <v>2163000</v>
      </c>
      <c r="F49" s="15">
        <f>F50+F51</f>
        <v>1797604.13</v>
      </c>
      <c r="G49" s="15">
        <f t="shared" si="2"/>
        <v>70.63277524557957</v>
      </c>
      <c r="H49" s="15">
        <f t="shared" si="1"/>
        <v>83.10698705501618</v>
      </c>
    </row>
    <row r="50" spans="2:8" ht="12.75">
      <c r="B50" s="7" t="s">
        <v>97</v>
      </c>
      <c r="C50" s="10" t="s">
        <v>98</v>
      </c>
      <c r="D50" s="8">
        <v>2150000</v>
      </c>
      <c r="E50" s="8">
        <v>1827000</v>
      </c>
      <c r="F50" s="8">
        <v>1600314.16</v>
      </c>
      <c r="G50" s="8">
        <f t="shared" si="2"/>
        <v>74.43321674418604</v>
      </c>
      <c r="H50" s="8">
        <f t="shared" si="1"/>
        <v>87.59245539135195</v>
      </c>
    </row>
    <row r="51" spans="2:8" ht="12.75">
      <c r="B51" s="7" t="s">
        <v>99</v>
      </c>
      <c r="C51" s="10" t="s">
        <v>100</v>
      </c>
      <c r="D51" s="8">
        <v>395000</v>
      </c>
      <c r="E51" s="8">
        <v>336000</v>
      </c>
      <c r="F51" s="8">
        <v>197289.97</v>
      </c>
      <c r="G51" s="8">
        <f t="shared" si="2"/>
        <v>49.946827848101265</v>
      </c>
      <c r="H51" s="8">
        <f t="shared" si="1"/>
        <v>58.71725297619048</v>
      </c>
    </row>
    <row r="52" spans="2:8" ht="12.75">
      <c r="B52" s="7" t="s">
        <v>101</v>
      </c>
      <c r="C52" s="10" t="s">
        <v>102</v>
      </c>
      <c r="D52" s="8">
        <v>38211000</v>
      </c>
      <c r="E52" s="8">
        <v>36081000</v>
      </c>
      <c r="F52" s="8"/>
      <c r="G52" s="8">
        <f t="shared" si="2"/>
        <v>0</v>
      </c>
      <c r="H52" s="8">
        <f t="shared" si="1"/>
        <v>0</v>
      </c>
    </row>
    <row r="53" spans="2:8" s="16" customFormat="1" ht="12.75">
      <c r="B53" s="13" t="s">
        <v>103</v>
      </c>
      <c r="C53" s="14" t="s">
        <v>104</v>
      </c>
      <c r="D53" s="15">
        <v>4873000</v>
      </c>
      <c r="E53" s="15">
        <v>4141000</v>
      </c>
      <c r="F53" s="15">
        <f>SUM(F54:F56)</f>
        <v>4536560.3</v>
      </c>
      <c r="G53" s="15">
        <f t="shared" si="2"/>
        <v>93.09584034475682</v>
      </c>
      <c r="H53" s="15">
        <f t="shared" si="1"/>
        <v>109.55228930210095</v>
      </c>
    </row>
    <row r="54" spans="2:8" ht="12.75">
      <c r="B54" s="7" t="s">
        <v>105</v>
      </c>
      <c r="C54" s="10" t="s">
        <v>106</v>
      </c>
      <c r="D54" s="8">
        <v>3850000</v>
      </c>
      <c r="E54" s="8">
        <v>3272000</v>
      </c>
      <c r="F54" s="8">
        <v>3498121.82</v>
      </c>
      <c r="G54" s="8">
        <f t="shared" si="2"/>
        <v>90.86030701298701</v>
      </c>
      <c r="H54" s="8">
        <f t="shared" si="1"/>
        <v>106.91081356968215</v>
      </c>
    </row>
    <row r="55" spans="2:8" ht="25.5">
      <c r="B55" s="7" t="s">
        <v>107</v>
      </c>
      <c r="C55" s="10" t="s">
        <v>108</v>
      </c>
      <c r="D55" s="8">
        <v>198000</v>
      </c>
      <c r="E55" s="8">
        <v>168000</v>
      </c>
      <c r="F55" s="8">
        <v>209860</v>
      </c>
      <c r="G55" s="8">
        <f t="shared" si="2"/>
        <v>105.98989898989899</v>
      </c>
      <c r="H55" s="8">
        <f t="shared" si="1"/>
        <v>124.91666666666667</v>
      </c>
    </row>
    <row r="56" spans="2:8" ht="12.75">
      <c r="B56" s="7" t="s">
        <v>109</v>
      </c>
      <c r="C56" s="10" t="s">
        <v>110</v>
      </c>
      <c r="D56" s="8">
        <v>825000</v>
      </c>
      <c r="E56" s="8">
        <v>701000</v>
      </c>
      <c r="F56" s="8">
        <v>828578.48</v>
      </c>
      <c r="G56" s="8">
        <f t="shared" si="2"/>
        <v>100.43375515151516</v>
      </c>
      <c r="H56" s="8">
        <f t="shared" si="1"/>
        <v>118.19949786019973</v>
      </c>
    </row>
    <row r="57" spans="2:8" s="16" customFormat="1" ht="12.75">
      <c r="B57" s="13" t="s">
        <v>111</v>
      </c>
      <c r="C57" s="14" t="s">
        <v>112</v>
      </c>
      <c r="D57" s="15">
        <v>1692000</v>
      </c>
      <c r="E57" s="15">
        <v>1438000</v>
      </c>
      <c r="F57" s="15">
        <f>SUM(F58:F59)</f>
        <v>1456780.09</v>
      </c>
      <c r="G57" s="15">
        <f t="shared" si="2"/>
        <v>86.09811406619386</v>
      </c>
      <c r="H57" s="15">
        <f t="shared" si="1"/>
        <v>101.30598678720446</v>
      </c>
    </row>
    <row r="58" spans="2:8" ht="12.75">
      <c r="B58" s="7" t="s">
        <v>113</v>
      </c>
      <c r="C58" s="10" t="s">
        <v>114</v>
      </c>
      <c r="D58" s="8">
        <v>192000</v>
      </c>
      <c r="E58" s="8">
        <v>163000</v>
      </c>
      <c r="F58" s="8">
        <v>148139.47</v>
      </c>
      <c r="G58" s="8">
        <f t="shared" si="2"/>
        <v>77.15597395833333</v>
      </c>
      <c r="H58" s="8">
        <f t="shared" si="1"/>
        <v>90.88311042944785</v>
      </c>
    </row>
    <row r="59" spans="2:8" ht="12.75">
      <c r="B59" s="7" t="s">
        <v>115</v>
      </c>
      <c r="C59" s="10" t="s">
        <v>116</v>
      </c>
      <c r="D59" s="8">
        <v>1500000</v>
      </c>
      <c r="E59" s="8">
        <v>1275000</v>
      </c>
      <c r="F59" s="8">
        <v>1308640.62</v>
      </c>
      <c r="G59" s="8">
        <f t="shared" si="2"/>
        <v>87.24270800000001</v>
      </c>
      <c r="H59" s="8">
        <f t="shared" si="1"/>
        <v>102.63848</v>
      </c>
    </row>
    <row r="60" spans="2:8" s="16" customFormat="1" ht="12.75">
      <c r="B60" s="13" t="s">
        <v>117</v>
      </c>
      <c r="C60" s="14" t="s">
        <v>118</v>
      </c>
      <c r="D60" s="15">
        <v>3924000</v>
      </c>
      <c r="E60" s="15">
        <v>3336000</v>
      </c>
      <c r="F60" s="15">
        <f>SUM(F61:F63)</f>
        <v>2651420.2100000004</v>
      </c>
      <c r="G60" s="15">
        <f t="shared" si="2"/>
        <v>67.56932237512743</v>
      </c>
      <c r="H60" s="15">
        <f t="shared" si="1"/>
        <v>79.47902308153478</v>
      </c>
    </row>
    <row r="61" spans="2:8" ht="25.5">
      <c r="B61" s="7" t="s">
        <v>119</v>
      </c>
      <c r="C61" s="10" t="s">
        <v>120</v>
      </c>
      <c r="D61" s="8">
        <v>2915000</v>
      </c>
      <c r="E61" s="8">
        <v>2478000</v>
      </c>
      <c r="F61" s="8">
        <v>2084245.86</v>
      </c>
      <c r="G61" s="8">
        <f t="shared" si="2"/>
        <v>71.50071560891938</v>
      </c>
      <c r="H61" s="8">
        <f t="shared" si="1"/>
        <v>84.11000242130751</v>
      </c>
    </row>
    <row r="62" spans="2:8" ht="25.5">
      <c r="B62" s="7" t="s">
        <v>121</v>
      </c>
      <c r="C62" s="10" t="s">
        <v>122</v>
      </c>
      <c r="D62" s="8">
        <v>34000</v>
      </c>
      <c r="E62" s="8">
        <v>29000</v>
      </c>
      <c r="F62" s="8">
        <v>14318.75</v>
      </c>
      <c r="G62" s="8">
        <f t="shared" si="2"/>
        <v>42.1139705882353</v>
      </c>
      <c r="H62" s="8">
        <f t="shared" si="1"/>
        <v>49.375</v>
      </c>
    </row>
    <row r="63" spans="2:8" ht="12.75">
      <c r="B63" s="7" t="s">
        <v>123</v>
      </c>
      <c r="C63" s="10" t="s">
        <v>124</v>
      </c>
      <c r="D63" s="8">
        <v>975000</v>
      </c>
      <c r="E63" s="8">
        <v>829000</v>
      </c>
      <c r="F63" s="8">
        <v>552855.6</v>
      </c>
      <c r="G63" s="8">
        <f t="shared" si="2"/>
        <v>56.70313846153846</v>
      </c>
      <c r="H63" s="8">
        <f t="shared" si="1"/>
        <v>66.68945717732207</v>
      </c>
    </row>
    <row r="64" spans="2:8" s="16" customFormat="1" ht="12.75">
      <c r="B64" s="13" t="s">
        <v>125</v>
      </c>
      <c r="C64" s="14" t="s">
        <v>126</v>
      </c>
      <c r="D64" s="15">
        <v>4841000</v>
      </c>
      <c r="E64" s="15">
        <v>4285000</v>
      </c>
      <c r="F64" s="15">
        <f>SUM(F65:F66)</f>
        <v>3725345.92</v>
      </c>
      <c r="G64" s="15">
        <f t="shared" si="2"/>
        <v>76.95405742615162</v>
      </c>
      <c r="H64" s="15">
        <f t="shared" si="1"/>
        <v>86.93922800466744</v>
      </c>
    </row>
    <row r="65" spans="2:8" ht="12.75">
      <c r="B65" s="7" t="s">
        <v>127</v>
      </c>
      <c r="C65" s="10" t="s">
        <v>128</v>
      </c>
      <c r="D65" s="8">
        <v>4732000</v>
      </c>
      <c r="E65" s="8">
        <v>4192000</v>
      </c>
      <c r="F65" s="8">
        <v>3647065.81</v>
      </c>
      <c r="G65" s="8">
        <f t="shared" si="2"/>
        <v>77.07239666103128</v>
      </c>
      <c r="H65" s="8">
        <f t="shared" si="1"/>
        <v>87.00061569656489</v>
      </c>
    </row>
    <row r="66" spans="2:8" ht="12.75">
      <c r="B66" s="7" t="s">
        <v>129</v>
      </c>
      <c r="C66" s="10" t="s">
        <v>130</v>
      </c>
      <c r="D66" s="8">
        <v>109000</v>
      </c>
      <c r="E66" s="8">
        <v>93000</v>
      </c>
      <c r="F66" s="8">
        <v>78280.11</v>
      </c>
      <c r="G66" s="8">
        <f t="shared" si="2"/>
        <v>71.81661467889909</v>
      </c>
      <c r="H66" s="8">
        <f aca="true" t="shared" si="3" ref="H66:H129">F66/E66*100</f>
        <v>84.17216129032258</v>
      </c>
    </row>
    <row r="67" spans="2:8" s="16" customFormat="1" ht="12.75">
      <c r="B67" s="13" t="s">
        <v>131</v>
      </c>
      <c r="C67" s="14" t="s">
        <v>132</v>
      </c>
      <c r="D67" s="15">
        <v>22881000</v>
      </c>
      <c r="E67" s="15">
        <v>22881000</v>
      </c>
      <c r="F67" s="15">
        <f>SUM(F68:F71)</f>
        <v>22965368.96</v>
      </c>
      <c r="G67" s="15">
        <f t="shared" si="2"/>
        <v>100.36872933875267</v>
      </c>
      <c r="H67" s="15">
        <f t="shared" si="3"/>
        <v>100.36872933875267</v>
      </c>
    </row>
    <row r="68" spans="2:8" ht="12.75">
      <c r="B68" s="7" t="s">
        <v>306</v>
      </c>
      <c r="C68" s="10" t="s">
        <v>307</v>
      </c>
      <c r="D68" s="8"/>
      <c r="E68" s="8"/>
      <c r="F68" s="8">
        <v>84410</v>
      </c>
      <c r="G68" s="8"/>
      <c r="H68" s="8"/>
    </row>
    <row r="69" spans="2:8" ht="25.5">
      <c r="B69" s="7" t="s">
        <v>133</v>
      </c>
      <c r="C69" s="10" t="s">
        <v>134</v>
      </c>
      <c r="D69" s="8">
        <v>-43630230</v>
      </c>
      <c r="E69" s="8">
        <v>-41030230</v>
      </c>
      <c r="F69" s="8">
        <v>-39640942</v>
      </c>
      <c r="G69" s="8">
        <f>F69/D69*100</f>
        <v>90.85659644700475</v>
      </c>
      <c r="H69" s="8">
        <f t="shared" si="3"/>
        <v>96.61398924646535</v>
      </c>
    </row>
    <row r="70" spans="2:8" ht="12.75">
      <c r="B70" s="7" t="s">
        <v>135</v>
      </c>
      <c r="C70" s="10" t="s">
        <v>136</v>
      </c>
      <c r="D70" s="8">
        <v>43630230</v>
      </c>
      <c r="E70" s="8">
        <v>41030230</v>
      </c>
      <c r="F70" s="8">
        <v>39640942</v>
      </c>
      <c r="G70" s="8">
        <f>F70/D70*100</f>
        <v>90.85659644700475</v>
      </c>
      <c r="H70" s="8">
        <f t="shared" si="3"/>
        <v>96.61398924646535</v>
      </c>
    </row>
    <row r="71" spans="2:8" ht="12.75">
      <c r="B71" s="7" t="s">
        <v>137</v>
      </c>
      <c r="C71" s="10" t="s">
        <v>138</v>
      </c>
      <c r="D71" s="8">
        <v>22881000</v>
      </c>
      <c r="E71" s="8">
        <v>22881000</v>
      </c>
      <c r="F71" s="8">
        <v>22880958.96</v>
      </c>
      <c r="G71" s="8">
        <f>F71/D71*100</f>
        <v>99.99982063720991</v>
      </c>
      <c r="H71" s="8">
        <f t="shared" si="3"/>
        <v>99.99982063720991</v>
      </c>
    </row>
    <row r="72" spans="2:8" s="16" customFormat="1" ht="12.75">
      <c r="B72" s="13" t="s">
        <v>308</v>
      </c>
      <c r="C72" s="14" t="s">
        <v>315</v>
      </c>
      <c r="D72" s="15"/>
      <c r="E72" s="15"/>
      <c r="F72" s="15">
        <f>SUM(F73:F76)</f>
        <v>488170</v>
      </c>
      <c r="G72" s="15"/>
      <c r="H72" s="15"/>
    </row>
    <row r="73" spans="2:8" ht="12.75">
      <c r="B73" s="7" t="s">
        <v>309</v>
      </c>
      <c r="C73" s="10" t="s">
        <v>316</v>
      </c>
      <c r="D73" s="8"/>
      <c r="E73" s="8"/>
      <c r="F73" s="8">
        <v>650</v>
      </c>
      <c r="G73" s="8"/>
      <c r="H73" s="8"/>
    </row>
    <row r="74" spans="2:8" ht="12.75">
      <c r="B74" s="7" t="s">
        <v>310</v>
      </c>
      <c r="C74" s="10" t="s">
        <v>317</v>
      </c>
      <c r="D74" s="8"/>
      <c r="E74" s="8"/>
      <c r="F74" s="8">
        <v>3140.61</v>
      </c>
      <c r="G74" s="8"/>
      <c r="H74" s="8"/>
    </row>
    <row r="75" spans="2:8" ht="12.75">
      <c r="B75" s="7" t="s">
        <v>311</v>
      </c>
      <c r="C75" s="10" t="s">
        <v>318</v>
      </c>
      <c r="D75" s="8"/>
      <c r="E75" s="8"/>
      <c r="F75" s="8">
        <v>434610.7</v>
      </c>
      <c r="G75" s="8"/>
      <c r="H75" s="8"/>
    </row>
    <row r="76" spans="2:8" ht="12.75">
      <c r="B76" s="7" t="s">
        <v>312</v>
      </c>
      <c r="C76" s="10" t="s">
        <v>319</v>
      </c>
      <c r="D76" s="8"/>
      <c r="E76" s="8"/>
      <c r="F76" s="8">
        <v>49768.69</v>
      </c>
      <c r="G76" s="8"/>
      <c r="H76" s="8"/>
    </row>
    <row r="77" spans="2:8" s="16" customFormat="1" ht="12.75">
      <c r="B77" s="13" t="s">
        <v>313</v>
      </c>
      <c r="C77" s="14" t="s">
        <v>320</v>
      </c>
      <c r="D77" s="15"/>
      <c r="E77" s="15"/>
      <c r="F77" s="15">
        <f>F78</f>
        <v>2390279.81</v>
      </c>
      <c r="G77" s="15"/>
      <c r="H77" s="15"/>
    </row>
    <row r="78" spans="2:8" ht="12.75">
      <c r="B78" s="7" t="s">
        <v>314</v>
      </c>
      <c r="C78" s="10" t="s">
        <v>321</v>
      </c>
      <c r="D78" s="8"/>
      <c r="E78" s="8"/>
      <c r="F78" s="8">
        <v>2390279.81</v>
      </c>
      <c r="G78" s="8"/>
      <c r="H78" s="8"/>
    </row>
    <row r="79" spans="2:8" ht="12.75">
      <c r="B79" s="7" t="s">
        <v>139</v>
      </c>
      <c r="C79" s="10" t="s">
        <v>140</v>
      </c>
      <c r="D79" s="8">
        <v>357079000</v>
      </c>
      <c r="E79" s="8">
        <v>305178000</v>
      </c>
      <c r="F79" s="8">
        <v>9282363.31</v>
      </c>
      <c r="G79" s="8">
        <f aca="true" t="shared" si="4" ref="G79:G102">F79/D79*100</f>
        <v>2.5995265221421593</v>
      </c>
      <c r="H79" s="8">
        <f t="shared" si="3"/>
        <v>3.041622695607154</v>
      </c>
    </row>
    <row r="80" spans="2:8" ht="25.5">
      <c r="B80" s="7" t="s">
        <v>141</v>
      </c>
      <c r="C80" s="10" t="s">
        <v>142</v>
      </c>
      <c r="D80" s="8">
        <v>60056000</v>
      </c>
      <c r="E80" s="8">
        <v>51047000</v>
      </c>
      <c r="F80" s="8">
        <f>F81+F92</f>
        <v>4416865.79</v>
      </c>
      <c r="G80" s="8">
        <f t="shared" si="4"/>
        <v>7.354578709870788</v>
      </c>
      <c r="H80" s="8">
        <f t="shared" si="3"/>
        <v>8.652547240778107</v>
      </c>
    </row>
    <row r="81" spans="2:8" s="16" customFormat="1" ht="12.75">
      <c r="B81" s="13" t="s">
        <v>143</v>
      </c>
      <c r="C81" s="14" t="s">
        <v>144</v>
      </c>
      <c r="D81" s="15">
        <v>59906000</v>
      </c>
      <c r="E81" s="15">
        <v>50920000</v>
      </c>
      <c r="F81" s="15">
        <f>F82+F87</f>
        <v>4167029.79</v>
      </c>
      <c r="G81" s="15">
        <f t="shared" si="4"/>
        <v>6.955947300771208</v>
      </c>
      <c r="H81" s="15">
        <f t="shared" si="3"/>
        <v>8.183483483896307</v>
      </c>
    </row>
    <row r="82" spans="2:8" ht="12.75">
      <c r="B82" s="7" t="s">
        <v>145</v>
      </c>
      <c r="C82" s="10" t="s">
        <v>146</v>
      </c>
      <c r="D82" s="8">
        <v>49726000</v>
      </c>
      <c r="E82" s="8">
        <v>42267000</v>
      </c>
      <c r="F82" s="8">
        <f>SUM(F83:F86)</f>
        <v>4099569.79</v>
      </c>
      <c r="G82" s="8">
        <f t="shared" si="4"/>
        <v>8.244318445079033</v>
      </c>
      <c r="H82" s="8">
        <f t="shared" si="3"/>
        <v>9.699221118129984</v>
      </c>
    </row>
    <row r="83" spans="2:8" ht="25.5">
      <c r="B83" s="7" t="s">
        <v>147</v>
      </c>
      <c r="C83" s="10" t="s">
        <v>148</v>
      </c>
      <c r="D83" s="8">
        <v>40000</v>
      </c>
      <c r="E83" s="8">
        <v>34000</v>
      </c>
      <c r="F83" s="8"/>
      <c r="G83" s="8">
        <f t="shared" si="4"/>
        <v>0</v>
      </c>
      <c r="H83" s="8">
        <f t="shared" si="3"/>
        <v>0</v>
      </c>
    </row>
    <row r="84" spans="2:8" ht="12.75">
      <c r="B84" s="7" t="s">
        <v>149</v>
      </c>
      <c r="C84" s="10" t="s">
        <v>150</v>
      </c>
      <c r="D84" s="8">
        <v>4500000</v>
      </c>
      <c r="E84" s="8">
        <v>3825000</v>
      </c>
      <c r="F84" s="8"/>
      <c r="G84" s="8">
        <f t="shared" si="4"/>
        <v>0</v>
      </c>
      <c r="H84" s="8">
        <f t="shared" si="3"/>
        <v>0</v>
      </c>
    </row>
    <row r="85" spans="2:8" ht="25.5">
      <c r="B85" s="7" t="s">
        <v>151</v>
      </c>
      <c r="C85" s="10" t="s">
        <v>152</v>
      </c>
      <c r="D85" s="8">
        <v>29294000</v>
      </c>
      <c r="E85" s="8">
        <v>24900000</v>
      </c>
      <c r="F85" s="8">
        <v>775473</v>
      </c>
      <c r="G85" s="8">
        <f t="shared" si="4"/>
        <v>2.647207619307708</v>
      </c>
      <c r="H85" s="8">
        <f t="shared" si="3"/>
        <v>3.114349397590362</v>
      </c>
    </row>
    <row r="86" spans="2:8" ht="38.25">
      <c r="B86" s="7" t="s">
        <v>153</v>
      </c>
      <c r="C86" s="10" t="s">
        <v>154</v>
      </c>
      <c r="D86" s="8">
        <v>15892000</v>
      </c>
      <c r="E86" s="8">
        <v>13508000</v>
      </c>
      <c r="F86" s="8">
        <v>3324096.79</v>
      </c>
      <c r="G86" s="8">
        <f t="shared" si="4"/>
        <v>20.9167932922225</v>
      </c>
      <c r="H86" s="8">
        <f t="shared" si="3"/>
        <v>24.608356455433817</v>
      </c>
    </row>
    <row r="87" spans="2:8" ht="12.75">
      <c r="B87" s="7" t="s">
        <v>155</v>
      </c>
      <c r="C87" s="10" t="s">
        <v>156</v>
      </c>
      <c r="D87" s="8">
        <v>10180000</v>
      </c>
      <c r="E87" s="8">
        <v>8653000</v>
      </c>
      <c r="F87" s="8">
        <f>SUM(F88:F91)</f>
        <v>67460</v>
      </c>
      <c r="G87" s="8">
        <f t="shared" si="4"/>
        <v>0.6626719056974459</v>
      </c>
      <c r="H87" s="8">
        <f t="shared" si="3"/>
        <v>0.7796140067028776</v>
      </c>
    </row>
    <row r="88" spans="2:8" ht="12.75">
      <c r="B88" s="7" t="s">
        <v>157</v>
      </c>
      <c r="C88" s="10" t="s">
        <v>158</v>
      </c>
      <c r="D88" s="8">
        <v>2000000</v>
      </c>
      <c r="E88" s="8">
        <v>1700000</v>
      </c>
      <c r="F88" s="8"/>
      <c r="G88" s="8">
        <f t="shared" si="4"/>
        <v>0</v>
      </c>
      <c r="H88" s="8">
        <f t="shared" si="3"/>
        <v>0</v>
      </c>
    </row>
    <row r="89" spans="2:8" ht="25.5">
      <c r="B89" s="7" t="s">
        <v>159</v>
      </c>
      <c r="C89" s="10" t="s">
        <v>160</v>
      </c>
      <c r="D89" s="8">
        <v>6000000</v>
      </c>
      <c r="E89" s="8">
        <v>5100000</v>
      </c>
      <c r="F89" s="8"/>
      <c r="G89" s="8">
        <f t="shared" si="4"/>
        <v>0</v>
      </c>
      <c r="H89" s="8">
        <f t="shared" si="3"/>
        <v>0</v>
      </c>
    </row>
    <row r="90" spans="2:8" ht="25.5">
      <c r="B90" s="7" t="s">
        <v>161</v>
      </c>
      <c r="C90" s="10" t="s">
        <v>162</v>
      </c>
      <c r="D90" s="8">
        <v>80000</v>
      </c>
      <c r="E90" s="8">
        <v>68000</v>
      </c>
      <c r="F90" s="8">
        <v>21391</v>
      </c>
      <c r="G90" s="8">
        <f t="shared" si="4"/>
        <v>26.73875</v>
      </c>
      <c r="H90" s="8">
        <f t="shared" si="3"/>
        <v>31.45735294117647</v>
      </c>
    </row>
    <row r="91" spans="2:8" ht="12.75">
      <c r="B91" s="7" t="s">
        <v>163</v>
      </c>
      <c r="C91" s="10" t="s">
        <v>164</v>
      </c>
      <c r="D91" s="8">
        <v>2100000</v>
      </c>
      <c r="E91" s="8">
        <v>1785000</v>
      </c>
      <c r="F91" s="8">
        <v>46069</v>
      </c>
      <c r="G91" s="8">
        <f t="shared" si="4"/>
        <v>2.193761904761905</v>
      </c>
      <c r="H91" s="8">
        <f t="shared" si="3"/>
        <v>2.5808963585434173</v>
      </c>
    </row>
    <row r="92" spans="2:8" s="16" customFormat="1" ht="12.75">
      <c r="B92" s="13" t="s">
        <v>165</v>
      </c>
      <c r="C92" s="14" t="s">
        <v>166</v>
      </c>
      <c r="D92" s="15">
        <v>150000</v>
      </c>
      <c r="E92" s="15">
        <v>127000</v>
      </c>
      <c r="F92" s="15">
        <f>F93</f>
        <v>249836</v>
      </c>
      <c r="G92" s="15">
        <f t="shared" si="4"/>
        <v>166.55733333333333</v>
      </c>
      <c r="H92" s="15">
        <f t="shared" si="3"/>
        <v>196.7212598425197</v>
      </c>
    </row>
    <row r="93" spans="2:8" ht="38.25">
      <c r="B93" s="7" t="s">
        <v>167</v>
      </c>
      <c r="C93" s="10" t="s">
        <v>168</v>
      </c>
      <c r="D93" s="8">
        <v>150000</v>
      </c>
      <c r="E93" s="8">
        <v>127000</v>
      </c>
      <c r="F93" s="8">
        <v>249836</v>
      </c>
      <c r="G93" s="8">
        <f t="shared" si="4"/>
        <v>166.55733333333333</v>
      </c>
      <c r="H93" s="8">
        <f t="shared" si="3"/>
        <v>196.7212598425197</v>
      </c>
    </row>
    <row r="94" spans="2:8" s="16" customFormat="1" ht="12.75">
      <c r="B94" s="13" t="s">
        <v>169</v>
      </c>
      <c r="C94" s="14" t="s">
        <v>170</v>
      </c>
      <c r="D94" s="15">
        <v>297023000</v>
      </c>
      <c r="E94" s="15">
        <v>254131000</v>
      </c>
      <c r="F94" s="15">
        <f>F95+F99</f>
        <v>4865470.52</v>
      </c>
      <c r="G94" s="15">
        <f t="shared" si="4"/>
        <v>1.638078707709504</v>
      </c>
      <c r="H94" s="15">
        <f t="shared" si="3"/>
        <v>1.9145521483014665</v>
      </c>
    </row>
    <row r="95" spans="2:8" ht="12.75">
      <c r="B95" s="7" t="s">
        <v>171</v>
      </c>
      <c r="C95" s="10" t="s">
        <v>172</v>
      </c>
      <c r="D95" s="8">
        <v>289923000</v>
      </c>
      <c r="E95" s="8">
        <v>248096000</v>
      </c>
      <c r="F95" s="8">
        <f>SUM(F96:F98)</f>
        <v>4751594.14</v>
      </c>
      <c r="G95" s="8">
        <f t="shared" si="4"/>
        <v>1.6389158983592194</v>
      </c>
      <c r="H95" s="8">
        <f t="shared" si="3"/>
        <v>1.915224001999226</v>
      </c>
    </row>
    <row r="96" spans="2:8" ht="12.75">
      <c r="B96" s="7" t="s">
        <v>173</v>
      </c>
      <c r="C96" s="10" t="s">
        <v>174</v>
      </c>
      <c r="D96" s="8">
        <v>242972000</v>
      </c>
      <c r="E96" s="8">
        <v>208188000</v>
      </c>
      <c r="F96" s="8">
        <v>479145.57</v>
      </c>
      <c r="G96" s="8">
        <f t="shared" si="4"/>
        <v>0.197201969774295</v>
      </c>
      <c r="H96" s="8">
        <f t="shared" si="3"/>
        <v>0.2301504265375526</v>
      </c>
    </row>
    <row r="97" spans="2:8" ht="12.75">
      <c r="B97" s="7" t="s">
        <v>175</v>
      </c>
      <c r="C97" s="10" t="s">
        <v>176</v>
      </c>
      <c r="D97" s="8">
        <v>26951000</v>
      </c>
      <c r="E97" s="8">
        <v>22908000</v>
      </c>
      <c r="F97" s="8">
        <v>2768841.62</v>
      </c>
      <c r="G97" s="8">
        <f t="shared" si="4"/>
        <v>10.273613669251604</v>
      </c>
      <c r="H97" s="8">
        <f t="shared" si="3"/>
        <v>12.086788982015017</v>
      </c>
    </row>
    <row r="98" spans="2:8" ht="12.75">
      <c r="B98" s="7" t="s">
        <v>177</v>
      </c>
      <c r="C98" s="10" t="s">
        <v>178</v>
      </c>
      <c r="D98" s="8">
        <v>20000000</v>
      </c>
      <c r="E98" s="8">
        <v>17000000</v>
      </c>
      <c r="F98" s="8">
        <v>1503606.95</v>
      </c>
      <c r="G98" s="8">
        <f t="shared" si="4"/>
        <v>7.518034749999999</v>
      </c>
      <c r="H98" s="8">
        <f t="shared" si="3"/>
        <v>8.844746764705883</v>
      </c>
    </row>
    <row r="99" spans="2:8" ht="12.75">
      <c r="B99" s="7" t="s">
        <v>179</v>
      </c>
      <c r="C99" s="10" t="s">
        <v>180</v>
      </c>
      <c r="D99" s="8">
        <v>7100000</v>
      </c>
      <c r="E99" s="8">
        <v>6035000</v>
      </c>
      <c r="F99" s="8">
        <f>SUM(F100:F102)</f>
        <v>113876.38</v>
      </c>
      <c r="G99" s="8">
        <f t="shared" si="4"/>
        <v>1.6038926760563381</v>
      </c>
      <c r="H99" s="8">
        <f t="shared" si="3"/>
        <v>1.88693256006628</v>
      </c>
    </row>
    <row r="100" spans="2:8" ht="12.75">
      <c r="B100" s="7" t="s">
        <v>181</v>
      </c>
      <c r="C100" s="10" t="s">
        <v>174</v>
      </c>
      <c r="D100" s="8">
        <v>3900000</v>
      </c>
      <c r="E100" s="8">
        <v>3315000</v>
      </c>
      <c r="F100" s="8">
        <v>4457.18</v>
      </c>
      <c r="G100" s="8">
        <f t="shared" si="4"/>
        <v>0.11428666666666668</v>
      </c>
      <c r="H100" s="8">
        <f t="shared" si="3"/>
        <v>0.1344549019607843</v>
      </c>
    </row>
    <row r="101" spans="2:8" ht="12.75">
      <c r="B101" s="7" t="s">
        <v>182</v>
      </c>
      <c r="C101" s="10" t="s">
        <v>176</v>
      </c>
      <c r="D101" s="8">
        <v>200000</v>
      </c>
      <c r="E101" s="8">
        <v>170000</v>
      </c>
      <c r="F101" s="8">
        <v>48620</v>
      </c>
      <c r="G101" s="8">
        <f t="shared" si="4"/>
        <v>24.310000000000002</v>
      </c>
      <c r="H101" s="8">
        <f t="shared" si="3"/>
        <v>28.599999999999998</v>
      </c>
    </row>
    <row r="102" spans="2:8" ht="12.75">
      <c r="B102" s="7" t="s">
        <v>183</v>
      </c>
      <c r="C102" s="10" t="s">
        <v>178</v>
      </c>
      <c r="D102" s="8">
        <v>3000000</v>
      </c>
      <c r="E102" s="8">
        <v>2550000</v>
      </c>
      <c r="F102" s="8">
        <v>60799.2</v>
      </c>
      <c r="G102" s="8">
        <f t="shared" si="4"/>
        <v>2.02664</v>
      </c>
      <c r="H102" s="8">
        <f t="shared" si="3"/>
        <v>2.3842823529411765</v>
      </c>
    </row>
    <row r="103" spans="2:8" ht="12.75">
      <c r="B103" s="7"/>
      <c r="C103" s="10"/>
      <c r="D103" s="8"/>
      <c r="E103" s="8"/>
      <c r="F103" s="8"/>
      <c r="G103" s="8"/>
      <c r="H103" s="8"/>
    </row>
    <row r="104" spans="2:8" ht="12.75">
      <c r="B104" s="7"/>
      <c r="C104" s="10"/>
      <c r="D104" s="8"/>
      <c r="E104" s="8"/>
      <c r="F104" s="8"/>
      <c r="G104" s="8"/>
      <c r="H104" s="8"/>
    </row>
    <row r="105" spans="2:8" ht="12.75" hidden="1">
      <c r="B105" s="11" t="s">
        <v>184</v>
      </c>
      <c r="C105" s="12" t="s">
        <v>185</v>
      </c>
      <c r="D105" s="8">
        <v>648817890</v>
      </c>
      <c r="E105" s="8">
        <v>546976890</v>
      </c>
      <c r="F105" s="8"/>
      <c r="G105" s="8">
        <f aca="true" t="shared" si="5" ref="G105:G136">F105/D105*100</f>
        <v>0</v>
      </c>
      <c r="H105" s="8">
        <f t="shared" si="3"/>
        <v>0</v>
      </c>
    </row>
    <row r="106" spans="2:8" ht="12.75" hidden="1">
      <c r="B106" s="11" t="s">
        <v>186</v>
      </c>
      <c r="C106" s="12" t="s">
        <v>187</v>
      </c>
      <c r="D106" s="8">
        <v>254194660</v>
      </c>
      <c r="E106" s="8">
        <v>206082660</v>
      </c>
      <c r="F106" s="8"/>
      <c r="G106" s="8">
        <f t="shared" si="5"/>
        <v>0</v>
      </c>
      <c r="H106" s="8">
        <f t="shared" si="3"/>
        <v>0</v>
      </c>
    </row>
    <row r="107" spans="2:8" ht="12.75" hidden="1">
      <c r="B107" s="11" t="s">
        <v>188</v>
      </c>
      <c r="C107" s="12" t="s">
        <v>189</v>
      </c>
      <c r="D107" s="8">
        <v>92657000</v>
      </c>
      <c r="E107" s="8">
        <v>74224000</v>
      </c>
      <c r="F107" s="8"/>
      <c r="G107" s="8">
        <f t="shared" si="5"/>
        <v>0</v>
      </c>
      <c r="H107" s="8">
        <f t="shared" si="3"/>
        <v>0</v>
      </c>
    </row>
    <row r="108" spans="2:8" ht="12.75" hidden="1">
      <c r="B108" s="11" t="s">
        <v>190</v>
      </c>
      <c r="C108" s="12" t="s">
        <v>191</v>
      </c>
      <c r="D108" s="8">
        <v>103874660</v>
      </c>
      <c r="E108" s="8">
        <v>81618660</v>
      </c>
      <c r="F108" s="8"/>
      <c r="G108" s="8">
        <f t="shared" si="5"/>
        <v>0</v>
      </c>
      <c r="H108" s="8">
        <f t="shared" si="3"/>
        <v>0</v>
      </c>
    </row>
    <row r="109" spans="2:8" ht="12.75" hidden="1">
      <c r="B109" s="11" t="s">
        <v>192</v>
      </c>
      <c r="C109" s="12" t="s">
        <v>193</v>
      </c>
      <c r="D109" s="8">
        <v>8000000</v>
      </c>
      <c r="E109" s="8">
        <v>6300000</v>
      </c>
      <c r="F109" s="8"/>
      <c r="G109" s="8">
        <f t="shared" si="5"/>
        <v>0</v>
      </c>
      <c r="H109" s="8">
        <f t="shared" si="3"/>
        <v>0</v>
      </c>
    </row>
    <row r="110" spans="2:8" ht="12.75" hidden="1">
      <c r="B110" s="11" t="s">
        <v>194</v>
      </c>
      <c r="C110" s="12" t="s">
        <v>195</v>
      </c>
      <c r="D110" s="8">
        <v>8000000</v>
      </c>
      <c r="E110" s="8">
        <v>6300000</v>
      </c>
      <c r="F110" s="8"/>
      <c r="G110" s="8">
        <f t="shared" si="5"/>
        <v>0</v>
      </c>
      <c r="H110" s="8">
        <f t="shared" si="3"/>
        <v>0</v>
      </c>
    </row>
    <row r="111" spans="2:8" ht="12.75" hidden="1">
      <c r="B111" s="11" t="s">
        <v>196</v>
      </c>
      <c r="C111" s="12" t="s">
        <v>197</v>
      </c>
      <c r="D111" s="8">
        <v>15840000</v>
      </c>
      <c r="E111" s="8">
        <v>12313000</v>
      </c>
      <c r="F111" s="8"/>
      <c r="G111" s="8">
        <f t="shared" si="5"/>
        <v>0</v>
      </c>
      <c r="H111" s="8">
        <f t="shared" si="3"/>
        <v>0</v>
      </c>
    </row>
    <row r="112" spans="2:8" ht="12.75" hidden="1">
      <c r="B112" s="11" t="s">
        <v>198</v>
      </c>
      <c r="C112" s="12" t="s">
        <v>199</v>
      </c>
      <c r="D112" s="8">
        <v>15840000</v>
      </c>
      <c r="E112" s="8">
        <v>12313000</v>
      </c>
      <c r="F112" s="8"/>
      <c r="G112" s="8">
        <f t="shared" si="5"/>
        <v>0</v>
      </c>
      <c r="H112" s="8">
        <f t="shared" si="3"/>
        <v>0</v>
      </c>
    </row>
    <row r="113" spans="2:8" ht="12.75" hidden="1">
      <c r="B113" s="11" t="s">
        <v>200</v>
      </c>
      <c r="C113" s="12" t="s">
        <v>201</v>
      </c>
      <c r="D113" s="8">
        <v>10000</v>
      </c>
      <c r="E113" s="8">
        <v>0</v>
      </c>
      <c r="F113" s="8"/>
      <c r="G113" s="8">
        <f t="shared" si="5"/>
        <v>0</v>
      </c>
      <c r="H113" s="8" t="e">
        <f t="shared" si="3"/>
        <v>#DIV/0!</v>
      </c>
    </row>
    <row r="114" spans="2:8" ht="12.75" hidden="1">
      <c r="B114" s="11" t="s">
        <v>202</v>
      </c>
      <c r="C114" s="12" t="s">
        <v>203</v>
      </c>
      <c r="D114" s="8">
        <v>10000</v>
      </c>
      <c r="E114" s="8">
        <v>0</v>
      </c>
      <c r="F114" s="8"/>
      <c r="G114" s="8">
        <f t="shared" si="5"/>
        <v>0</v>
      </c>
      <c r="H114" s="8" t="e">
        <f t="shared" si="3"/>
        <v>#DIV/0!</v>
      </c>
    </row>
    <row r="115" spans="2:8" ht="12.75" hidden="1">
      <c r="B115" s="11" t="s">
        <v>204</v>
      </c>
      <c r="C115" s="12" t="s">
        <v>205</v>
      </c>
      <c r="D115" s="8">
        <v>26000</v>
      </c>
      <c r="E115" s="8">
        <v>21000</v>
      </c>
      <c r="F115" s="8"/>
      <c r="G115" s="8">
        <f t="shared" si="5"/>
        <v>0</v>
      </c>
      <c r="H115" s="8">
        <f t="shared" si="3"/>
        <v>0</v>
      </c>
    </row>
    <row r="116" spans="2:8" ht="12.75" hidden="1">
      <c r="B116" s="11" t="s">
        <v>206</v>
      </c>
      <c r="C116" s="12" t="s">
        <v>207</v>
      </c>
      <c r="D116" s="8">
        <v>26000</v>
      </c>
      <c r="E116" s="8">
        <v>21000</v>
      </c>
      <c r="F116" s="8"/>
      <c r="G116" s="8">
        <f t="shared" si="5"/>
        <v>0</v>
      </c>
      <c r="H116" s="8">
        <f t="shared" si="3"/>
        <v>0</v>
      </c>
    </row>
    <row r="117" spans="2:8" ht="12.75" hidden="1">
      <c r="B117" s="11" t="s">
        <v>208</v>
      </c>
      <c r="C117" s="12" t="s">
        <v>209</v>
      </c>
      <c r="D117" s="8">
        <v>12289000</v>
      </c>
      <c r="E117" s="8">
        <v>11421000</v>
      </c>
      <c r="F117" s="8"/>
      <c r="G117" s="8">
        <f t="shared" si="5"/>
        <v>0</v>
      </c>
      <c r="H117" s="8">
        <f t="shared" si="3"/>
        <v>0</v>
      </c>
    </row>
    <row r="118" spans="2:8" ht="12.75" hidden="1">
      <c r="B118" s="11" t="s">
        <v>210</v>
      </c>
      <c r="C118" s="12" t="s">
        <v>211</v>
      </c>
      <c r="D118" s="8">
        <v>12289000</v>
      </c>
      <c r="E118" s="8">
        <v>11421000</v>
      </c>
      <c r="F118" s="8"/>
      <c r="G118" s="8">
        <f t="shared" si="5"/>
        <v>0</v>
      </c>
      <c r="H118" s="8">
        <f t="shared" si="3"/>
        <v>0</v>
      </c>
    </row>
    <row r="119" spans="2:8" ht="12.75" hidden="1">
      <c r="B119" s="11" t="s">
        <v>212</v>
      </c>
      <c r="C119" s="12" t="s">
        <v>213</v>
      </c>
      <c r="D119" s="8">
        <v>5146000</v>
      </c>
      <c r="E119" s="8">
        <v>4874000</v>
      </c>
      <c r="F119" s="8"/>
      <c r="G119" s="8">
        <f t="shared" si="5"/>
        <v>0</v>
      </c>
      <c r="H119" s="8">
        <f t="shared" si="3"/>
        <v>0</v>
      </c>
    </row>
    <row r="120" spans="2:8" ht="12.75" hidden="1">
      <c r="B120" s="11" t="s">
        <v>214</v>
      </c>
      <c r="C120" s="12" t="s">
        <v>215</v>
      </c>
      <c r="D120" s="8">
        <v>7143000</v>
      </c>
      <c r="E120" s="8">
        <v>6547000</v>
      </c>
      <c r="F120" s="8"/>
      <c r="G120" s="8">
        <f t="shared" si="5"/>
        <v>0</v>
      </c>
      <c r="H120" s="8">
        <f t="shared" si="3"/>
        <v>0</v>
      </c>
    </row>
    <row r="121" spans="2:8" ht="12.75" hidden="1">
      <c r="B121" s="11" t="s">
        <v>216</v>
      </c>
      <c r="C121" s="12" t="s">
        <v>217</v>
      </c>
      <c r="D121" s="8">
        <v>296985920</v>
      </c>
      <c r="E121" s="8">
        <v>250932920</v>
      </c>
      <c r="F121" s="8"/>
      <c r="G121" s="8">
        <f t="shared" si="5"/>
        <v>0</v>
      </c>
      <c r="H121" s="8">
        <f t="shared" si="3"/>
        <v>0</v>
      </c>
    </row>
    <row r="122" spans="2:8" ht="12.75" hidden="1">
      <c r="B122" s="11" t="s">
        <v>218</v>
      </c>
      <c r="C122" s="12" t="s">
        <v>219</v>
      </c>
      <c r="D122" s="8">
        <v>284698920</v>
      </c>
      <c r="E122" s="8">
        <v>240259920</v>
      </c>
      <c r="F122" s="8"/>
      <c r="G122" s="8">
        <f t="shared" si="5"/>
        <v>0</v>
      </c>
      <c r="H122" s="8">
        <f t="shared" si="3"/>
        <v>0</v>
      </c>
    </row>
    <row r="123" spans="2:8" ht="12.75" hidden="1">
      <c r="B123" s="11" t="s">
        <v>220</v>
      </c>
      <c r="C123" s="12" t="s">
        <v>221</v>
      </c>
      <c r="D123" s="8">
        <v>284698920</v>
      </c>
      <c r="E123" s="8">
        <v>240259920</v>
      </c>
      <c r="F123" s="8"/>
      <c r="G123" s="8">
        <f t="shared" si="5"/>
        <v>0</v>
      </c>
      <c r="H123" s="8">
        <f t="shared" si="3"/>
        <v>0</v>
      </c>
    </row>
    <row r="124" spans="2:8" ht="12.75" hidden="1">
      <c r="B124" s="11" t="s">
        <v>222</v>
      </c>
      <c r="C124" s="12" t="s">
        <v>223</v>
      </c>
      <c r="D124" s="8">
        <v>12287000</v>
      </c>
      <c r="E124" s="8">
        <v>10673000</v>
      </c>
      <c r="F124" s="8"/>
      <c r="G124" s="8">
        <f t="shared" si="5"/>
        <v>0</v>
      </c>
      <c r="H124" s="8">
        <f t="shared" si="3"/>
        <v>0</v>
      </c>
    </row>
    <row r="125" spans="2:8" ht="12.75" hidden="1">
      <c r="B125" s="11" t="s">
        <v>224</v>
      </c>
      <c r="C125" s="12" t="s">
        <v>225</v>
      </c>
      <c r="D125" s="8">
        <v>1937000</v>
      </c>
      <c r="E125" s="8">
        <v>1681000</v>
      </c>
      <c r="F125" s="8"/>
      <c r="G125" s="8">
        <f t="shared" si="5"/>
        <v>0</v>
      </c>
      <c r="H125" s="8">
        <f t="shared" si="3"/>
        <v>0</v>
      </c>
    </row>
    <row r="126" spans="2:8" ht="12.75" hidden="1">
      <c r="B126" s="11" t="s">
        <v>226</v>
      </c>
      <c r="C126" s="12" t="s">
        <v>227</v>
      </c>
      <c r="D126" s="8">
        <v>10350000</v>
      </c>
      <c r="E126" s="8">
        <v>8992000</v>
      </c>
      <c r="F126" s="8"/>
      <c r="G126" s="8">
        <f t="shared" si="5"/>
        <v>0</v>
      </c>
      <c r="H126" s="8">
        <f t="shared" si="3"/>
        <v>0</v>
      </c>
    </row>
    <row r="127" spans="2:8" ht="12.75" hidden="1">
      <c r="B127" s="11" t="s">
        <v>228</v>
      </c>
      <c r="C127" s="12" t="s">
        <v>229</v>
      </c>
      <c r="D127" s="8">
        <v>4966000</v>
      </c>
      <c r="E127" s="8">
        <v>4918000</v>
      </c>
      <c r="F127" s="8"/>
      <c r="G127" s="8">
        <f t="shared" si="5"/>
        <v>0</v>
      </c>
      <c r="H127" s="8">
        <f t="shared" si="3"/>
        <v>0</v>
      </c>
    </row>
    <row r="128" spans="2:8" ht="12.75" hidden="1">
      <c r="B128" s="11" t="s">
        <v>230</v>
      </c>
      <c r="C128" s="12" t="s">
        <v>231</v>
      </c>
      <c r="D128" s="8">
        <v>4966000</v>
      </c>
      <c r="E128" s="8">
        <v>4918000</v>
      </c>
      <c r="F128" s="8"/>
      <c r="G128" s="8">
        <f t="shared" si="5"/>
        <v>0</v>
      </c>
      <c r="H128" s="8">
        <f t="shared" si="3"/>
        <v>0</v>
      </c>
    </row>
    <row r="129" spans="2:8" ht="12.75" hidden="1">
      <c r="B129" s="11" t="s">
        <v>232</v>
      </c>
      <c r="C129" s="12" t="s">
        <v>233</v>
      </c>
      <c r="D129" s="8">
        <v>4651000</v>
      </c>
      <c r="E129" s="8">
        <v>4651000</v>
      </c>
      <c r="F129" s="8"/>
      <c r="G129" s="8">
        <f t="shared" si="5"/>
        <v>0</v>
      </c>
      <c r="H129" s="8">
        <f t="shared" si="3"/>
        <v>0</v>
      </c>
    </row>
    <row r="130" spans="2:8" ht="12.75" hidden="1">
      <c r="B130" s="11" t="s">
        <v>234</v>
      </c>
      <c r="C130" s="12" t="s">
        <v>235</v>
      </c>
      <c r="D130" s="8">
        <v>300000</v>
      </c>
      <c r="E130" s="8">
        <v>255000</v>
      </c>
      <c r="F130" s="8"/>
      <c r="G130" s="8">
        <f t="shared" si="5"/>
        <v>0</v>
      </c>
      <c r="H130" s="8">
        <f aca="true" t="shared" si="6" ref="H130:H196">F130/E130*100</f>
        <v>0</v>
      </c>
    </row>
    <row r="131" spans="2:8" ht="12.75" hidden="1">
      <c r="B131" s="11" t="s">
        <v>236</v>
      </c>
      <c r="C131" s="12" t="s">
        <v>237</v>
      </c>
      <c r="D131" s="8">
        <v>16532000</v>
      </c>
      <c r="E131" s="8">
        <v>15267000</v>
      </c>
      <c r="F131" s="8"/>
      <c r="G131" s="8">
        <f t="shared" si="5"/>
        <v>0</v>
      </c>
      <c r="H131" s="8">
        <f t="shared" si="6"/>
        <v>0</v>
      </c>
    </row>
    <row r="132" spans="2:8" ht="12.75" hidden="1">
      <c r="B132" s="11" t="s">
        <v>238</v>
      </c>
      <c r="C132" s="12" t="s">
        <v>239</v>
      </c>
      <c r="D132" s="8">
        <v>350000</v>
      </c>
      <c r="E132" s="8">
        <v>297000</v>
      </c>
      <c r="F132" s="8"/>
      <c r="G132" s="8">
        <f t="shared" si="5"/>
        <v>0</v>
      </c>
      <c r="H132" s="8">
        <f t="shared" si="6"/>
        <v>0</v>
      </c>
    </row>
    <row r="133" spans="2:8" ht="12.75" hidden="1">
      <c r="B133" s="11" t="s">
        <v>240</v>
      </c>
      <c r="C133" s="12" t="s">
        <v>241</v>
      </c>
      <c r="D133" s="8">
        <v>13030000</v>
      </c>
      <c r="E133" s="8">
        <v>12182000</v>
      </c>
      <c r="F133" s="8"/>
      <c r="G133" s="8">
        <f t="shared" si="5"/>
        <v>0</v>
      </c>
      <c r="H133" s="8">
        <f t="shared" si="6"/>
        <v>0</v>
      </c>
    </row>
    <row r="134" spans="2:8" ht="12.75" hidden="1">
      <c r="B134" s="11" t="s">
        <v>242</v>
      </c>
      <c r="C134" s="12" t="s">
        <v>243</v>
      </c>
      <c r="D134" s="8">
        <v>3152000</v>
      </c>
      <c r="E134" s="8">
        <v>2788000</v>
      </c>
      <c r="F134" s="8"/>
      <c r="G134" s="8">
        <f t="shared" si="5"/>
        <v>0</v>
      </c>
      <c r="H134" s="8">
        <f t="shared" si="6"/>
        <v>0</v>
      </c>
    </row>
    <row r="135" spans="2:8" ht="12.75" hidden="1">
      <c r="B135" s="11" t="s">
        <v>244</v>
      </c>
      <c r="C135" s="12" t="s">
        <v>245</v>
      </c>
      <c r="D135" s="8">
        <v>92637310</v>
      </c>
      <c r="E135" s="8">
        <v>85711310</v>
      </c>
      <c r="F135" s="8"/>
      <c r="G135" s="8">
        <f t="shared" si="5"/>
        <v>0</v>
      </c>
      <c r="H135" s="8">
        <f t="shared" si="6"/>
        <v>0</v>
      </c>
    </row>
    <row r="136" spans="2:8" ht="12.75" hidden="1">
      <c r="B136" s="11" t="s">
        <v>246</v>
      </c>
      <c r="C136" s="12" t="s">
        <v>247</v>
      </c>
      <c r="D136" s="8">
        <v>92537310</v>
      </c>
      <c r="E136" s="8">
        <v>85611310</v>
      </c>
      <c r="F136" s="8"/>
      <c r="G136" s="8">
        <f t="shared" si="5"/>
        <v>0</v>
      </c>
      <c r="H136" s="8">
        <f t="shared" si="6"/>
        <v>0</v>
      </c>
    </row>
    <row r="137" spans="2:8" ht="12.75" hidden="1">
      <c r="B137" s="11" t="s">
        <v>248</v>
      </c>
      <c r="C137" s="12" t="s">
        <v>249</v>
      </c>
      <c r="D137" s="8">
        <v>92537310</v>
      </c>
      <c r="E137" s="8">
        <v>85611310</v>
      </c>
      <c r="F137" s="8"/>
      <c r="G137" s="8">
        <f aca="true" t="shared" si="7" ref="G137:G168">F137/D137*100</f>
        <v>0</v>
      </c>
      <c r="H137" s="8">
        <f t="shared" si="6"/>
        <v>0</v>
      </c>
    </row>
    <row r="138" spans="2:8" ht="12.75" hidden="1">
      <c r="B138" s="11" t="s">
        <v>250</v>
      </c>
      <c r="C138" s="12" t="s">
        <v>251</v>
      </c>
      <c r="D138" s="8">
        <v>92537310</v>
      </c>
      <c r="E138" s="8">
        <v>85611310</v>
      </c>
      <c r="F138" s="8"/>
      <c r="G138" s="8">
        <f t="shared" si="7"/>
        <v>0</v>
      </c>
      <c r="H138" s="8">
        <f t="shared" si="6"/>
        <v>0</v>
      </c>
    </row>
    <row r="139" spans="2:8" ht="12.75" hidden="1">
      <c r="B139" s="11" t="s">
        <v>252</v>
      </c>
      <c r="C139" s="12" t="s">
        <v>253</v>
      </c>
      <c r="D139" s="8">
        <v>100000</v>
      </c>
      <c r="E139" s="8">
        <v>100000</v>
      </c>
      <c r="F139" s="8"/>
      <c r="G139" s="8">
        <f t="shared" si="7"/>
        <v>0</v>
      </c>
      <c r="H139" s="8">
        <f t="shared" si="6"/>
        <v>0</v>
      </c>
    </row>
    <row r="140" spans="2:8" ht="12.75" hidden="1">
      <c r="B140" s="11" t="s">
        <v>254</v>
      </c>
      <c r="C140" s="12" t="s">
        <v>255</v>
      </c>
      <c r="D140" s="8">
        <v>100000</v>
      </c>
      <c r="E140" s="8">
        <v>100000</v>
      </c>
      <c r="F140" s="8"/>
      <c r="G140" s="8">
        <f t="shared" si="7"/>
        <v>0</v>
      </c>
      <c r="H140" s="8">
        <f t="shared" si="6"/>
        <v>0</v>
      </c>
    </row>
    <row r="141" spans="2:8" ht="12.75" hidden="1">
      <c r="B141" s="11" t="s">
        <v>256</v>
      </c>
      <c r="C141" s="12" t="s">
        <v>257</v>
      </c>
      <c r="D141" s="8">
        <v>100000</v>
      </c>
      <c r="E141" s="8">
        <v>100000</v>
      </c>
      <c r="F141" s="8"/>
      <c r="G141" s="8">
        <f t="shared" si="7"/>
        <v>0</v>
      </c>
      <c r="H141" s="8">
        <f t="shared" si="6"/>
        <v>0</v>
      </c>
    </row>
    <row r="142" spans="2:8" ht="12.75" hidden="1">
      <c r="B142" s="11" t="s">
        <v>258</v>
      </c>
      <c r="C142" s="12" t="s">
        <v>259</v>
      </c>
      <c r="D142" s="8">
        <v>5000000</v>
      </c>
      <c r="E142" s="8">
        <v>4250000</v>
      </c>
      <c r="F142" s="8"/>
      <c r="G142" s="8">
        <f t="shared" si="7"/>
        <v>0</v>
      </c>
      <c r="H142" s="8">
        <f t="shared" si="6"/>
        <v>0</v>
      </c>
    </row>
    <row r="143" spans="2:8" ht="12.75" hidden="1">
      <c r="B143" s="11" t="s">
        <v>260</v>
      </c>
      <c r="C143" s="12" t="s">
        <v>261</v>
      </c>
      <c r="D143" s="8">
        <v>5000000</v>
      </c>
      <c r="E143" s="8">
        <v>4250000</v>
      </c>
      <c r="F143" s="8"/>
      <c r="G143" s="8">
        <f t="shared" si="7"/>
        <v>0</v>
      </c>
      <c r="H143" s="8">
        <f t="shared" si="6"/>
        <v>0</v>
      </c>
    </row>
    <row r="144" spans="2:8" ht="12.75" hidden="1">
      <c r="B144" s="11" t="s">
        <v>262</v>
      </c>
      <c r="C144" s="12" t="s">
        <v>263</v>
      </c>
      <c r="D144" s="8">
        <v>5000000</v>
      </c>
      <c r="E144" s="8">
        <v>4250000</v>
      </c>
      <c r="F144" s="8"/>
      <c r="G144" s="8">
        <f t="shared" si="7"/>
        <v>0</v>
      </c>
      <c r="H144" s="8">
        <f t="shared" si="6"/>
        <v>0</v>
      </c>
    </row>
    <row r="145" spans="2:8" ht="12.75" hidden="1">
      <c r="B145" s="11" t="s">
        <v>264</v>
      </c>
      <c r="C145" s="12" t="s">
        <v>265</v>
      </c>
      <c r="D145" s="8">
        <v>-2390000</v>
      </c>
      <c r="E145" s="8">
        <v>-2390000</v>
      </c>
      <c r="F145" s="8"/>
      <c r="G145" s="8">
        <f t="shared" si="7"/>
        <v>0</v>
      </c>
      <c r="H145" s="8">
        <f t="shared" si="6"/>
        <v>0</v>
      </c>
    </row>
    <row r="146" spans="2:8" ht="12.75" hidden="1">
      <c r="B146" s="11" t="s">
        <v>266</v>
      </c>
      <c r="C146" s="12" t="s">
        <v>267</v>
      </c>
      <c r="D146" s="8">
        <v>2390000</v>
      </c>
      <c r="E146" s="8">
        <v>2390000</v>
      </c>
      <c r="F146" s="8"/>
      <c r="G146" s="8">
        <f t="shared" si="7"/>
        <v>0</v>
      </c>
      <c r="H146" s="8">
        <f t="shared" si="6"/>
        <v>0</v>
      </c>
    </row>
    <row r="147" spans="2:8" s="16" customFormat="1" ht="12.75">
      <c r="B147" s="17" t="s">
        <v>268</v>
      </c>
      <c r="C147" s="18" t="s">
        <v>185</v>
      </c>
      <c r="D147" s="15">
        <f>D148+D155+D161+D169+D174+D183+D188+D194+D203+D210+D215+D223+D227+D166</f>
        <v>648831890</v>
      </c>
      <c r="E147" s="15">
        <f>E148+E155+E161+E169+E174+E183+E188+E194+E203+E210+E215+E223+E227+E166</f>
        <v>546990890</v>
      </c>
      <c r="F147" s="15">
        <f>F148+F155+F161+F169+F174+F183+F188+F194+F203+F210+F215+F223+F227+F166</f>
        <v>239479909.30999997</v>
      </c>
      <c r="G147" s="8">
        <f t="shared" si="7"/>
        <v>36.9093925562136</v>
      </c>
      <c r="H147" s="8">
        <f t="shared" si="6"/>
        <v>43.781334147996496</v>
      </c>
    </row>
    <row r="148" spans="2:8" s="16" customFormat="1" ht="12.75">
      <c r="B148" s="17" t="s">
        <v>269</v>
      </c>
      <c r="C148" s="18" t="s">
        <v>270</v>
      </c>
      <c r="D148" s="15">
        <f>SUM(D149:D153)</f>
        <v>26708470</v>
      </c>
      <c r="E148" s="15">
        <f>SUM(E149:E153)</f>
        <v>23085470</v>
      </c>
      <c r="F148" s="15">
        <f>SUM(F149:F153)</f>
        <v>14207734.67</v>
      </c>
      <c r="G148" s="8">
        <f t="shared" si="7"/>
        <v>53.19561423773058</v>
      </c>
      <c r="H148" s="8">
        <f t="shared" si="6"/>
        <v>61.544056369655884</v>
      </c>
    </row>
    <row r="149" spans="2:8" ht="12.75">
      <c r="B149" s="11" t="s">
        <v>188</v>
      </c>
      <c r="C149" s="12" t="s">
        <v>189</v>
      </c>
      <c r="D149" s="8">
        <v>6930000</v>
      </c>
      <c r="E149" s="8">
        <v>6211000</v>
      </c>
      <c r="F149" s="8">
        <v>6156865</v>
      </c>
      <c r="G149" s="8">
        <f t="shared" si="7"/>
        <v>88.8436507936508</v>
      </c>
      <c r="H149" s="8">
        <f t="shared" si="6"/>
        <v>99.12840122363549</v>
      </c>
    </row>
    <row r="150" spans="2:8" ht="12.75">
      <c r="B150" s="11" t="s">
        <v>190</v>
      </c>
      <c r="C150" s="12" t="s">
        <v>191</v>
      </c>
      <c r="D150" s="8">
        <v>8779900</v>
      </c>
      <c r="E150" s="8">
        <v>7475900</v>
      </c>
      <c r="F150" s="8">
        <v>5565857.25</v>
      </c>
      <c r="G150" s="8">
        <f t="shared" si="7"/>
        <v>63.39317361245572</v>
      </c>
      <c r="H150" s="8">
        <f t="shared" si="6"/>
        <v>74.4506648029</v>
      </c>
    </row>
    <row r="151" spans="2:8" ht="12.75">
      <c r="B151" s="11" t="s">
        <v>216</v>
      </c>
      <c r="C151" s="12" t="s">
        <v>271</v>
      </c>
      <c r="D151" s="8">
        <v>5645000</v>
      </c>
      <c r="E151" s="8">
        <v>4845000</v>
      </c>
      <c r="F151" s="8">
        <v>1894527.54</v>
      </c>
      <c r="G151" s="8">
        <f t="shared" si="7"/>
        <v>33.56116102745793</v>
      </c>
      <c r="H151" s="8">
        <f t="shared" si="6"/>
        <v>39.102735603715175</v>
      </c>
    </row>
    <row r="152" spans="2:8" ht="12.75">
      <c r="B152" s="11" t="s">
        <v>246</v>
      </c>
      <c r="C152" s="12" t="s">
        <v>272</v>
      </c>
      <c r="D152" s="8">
        <v>5353570</v>
      </c>
      <c r="E152" s="8">
        <v>4553570</v>
      </c>
      <c r="F152" s="8">
        <v>666465.88</v>
      </c>
      <c r="G152" s="8">
        <f t="shared" si="7"/>
        <v>12.448999079119167</v>
      </c>
      <c r="H152" s="8">
        <f t="shared" si="6"/>
        <v>14.63611803486056</v>
      </c>
    </row>
    <row r="153" spans="2:8" ht="12.75">
      <c r="B153" s="11" t="s">
        <v>323</v>
      </c>
      <c r="C153" s="12" t="s">
        <v>324</v>
      </c>
      <c r="D153" s="8">
        <v>0</v>
      </c>
      <c r="E153" s="8">
        <v>0</v>
      </c>
      <c r="F153" s="8">
        <v>-75981</v>
      </c>
      <c r="G153" s="8" t="e">
        <f t="shared" si="7"/>
        <v>#DIV/0!</v>
      </c>
      <c r="H153" s="8" t="e">
        <f t="shared" si="6"/>
        <v>#DIV/0!</v>
      </c>
    </row>
    <row r="154" spans="2:8" ht="12.75">
      <c r="B154" s="11"/>
      <c r="C154" s="12"/>
      <c r="D154" s="8"/>
      <c r="E154" s="8"/>
      <c r="F154" s="8"/>
      <c r="G154" s="8"/>
      <c r="H154" s="8"/>
    </row>
    <row r="155" spans="2:8" s="16" customFormat="1" ht="12.75">
      <c r="B155" s="17" t="s">
        <v>273</v>
      </c>
      <c r="C155" s="18" t="s">
        <v>274</v>
      </c>
      <c r="D155" s="15">
        <f>SUM(D156:D159)</f>
        <v>1448000</v>
      </c>
      <c r="E155" s="15">
        <f>SUM(E156:E159)</f>
        <v>1321000</v>
      </c>
      <c r="F155" s="15">
        <f>SUM(F156:F159)</f>
        <v>1026122.24</v>
      </c>
      <c r="G155" s="8">
        <f>F155/D155*100</f>
        <v>70.8647955801105</v>
      </c>
      <c r="H155" s="8">
        <f t="shared" si="6"/>
        <v>77.6776866010598</v>
      </c>
    </row>
    <row r="156" spans="2:8" ht="12.75">
      <c r="B156" s="11" t="s">
        <v>188</v>
      </c>
      <c r="C156" s="12" t="s">
        <v>189</v>
      </c>
      <c r="D156" s="8">
        <v>542000</v>
      </c>
      <c r="E156" s="8">
        <v>461000</v>
      </c>
      <c r="F156" s="8">
        <v>391828</v>
      </c>
      <c r="G156" s="8">
        <f>F156/D156*100</f>
        <v>72.2929889298893</v>
      </c>
      <c r="H156" s="8">
        <f t="shared" si="6"/>
        <v>84.99522776572668</v>
      </c>
    </row>
    <row r="157" spans="2:8" ht="12.75">
      <c r="B157" s="11" t="s">
        <v>190</v>
      </c>
      <c r="C157" s="12" t="s">
        <v>191</v>
      </c>
      <c r="D157" s="8">
        <v>796000</v>
      </c>
      <c r="E157" s="8">
        <v>775000</v>
      </c>
      <c r="F157" s="8">
        <v>634294.24</v>
      </c>
      <c r="G157" s="8">
        <f>F157/D157*100</f>
        <v>79.68520603015075</v>
      </c>
      <c r="H157" s="8">
        <f t="shared" si="6"/>
        <v>81.84441806451612</v>
      </c>
    </row>
    <row r="158" spans="2:8" ht="12.75">
      <c r="B158" s="11" t="s">
        <v>200</v>
      </c>
      <c r="C158" s="12" t="s">
        <v>201</v>
      </c>
      <c r="D158" s="8">
        <v>10000</v>
      </c>
      <c r="E158" s="8">
        <v>0</v>
      </c>
      <c r="F158" s="8"/>
      <c r="G158" s="8">
        <f>F158/D158*100</f>
        <v>0</v>
      </c>
      <c r="H158" s="8" t="e">
        <f t="shared" si="6"/>
        <v>#DIV/0!</v>
      </c>
    </row>
    <row r="159" spans="2:8" ht="12.75">
      <c r="B159" s="11" t="s">
        <v>246</v>
      </c>
      <c r="C159" s="12" t="s">
        <v>272</v>
      </c>
      <c r="D159" s="8">
        <v>100000</v>
      </c>
      <c r="E159" s="8">
        <v>85000</v>
      </c>
      <c r="F159" s="8"/>
      <c r="G159" s="8">
        <f>F159/D159*100</f>
        <v>0</v>
      </c>
      <c r="H159" s="8">
        <f t="shared" si="6"/>
        <v>0</v>
      </c>
    </row>
    <row r="160" spans="2:8" ht="12.75">
      <c r="B160" s="11"/>
      <c r="C160" s="12"/>
      <c r="D160" s="8"/>
      <c r="E160" s="8"/>
      <c r="F160" s="8"/>
      <c r="G160" s="8"/>
      <c r="H160" s="8"/>
    </row>
    <row r="161" spans="2:8" s="16" customFormat="1" ht="12.75">
      <c r="B161" s="17" t="s">
        <v>275</v>
      </c>
      <c r="C161" s="18" t="s">
        <v>276</v>
      </c>
      <c r="D161" s="15">
        <v>8000000</v>
      </c>
      <c r="E161" s="15">
        <v>6300000</v>
      </c>
      <c r="F161" s="15">
        <f>SUM(F162:F164)</f>
        <v>5400803.77</v>
      </c>
      <c r="G161" s="8">
        <f>F161/D161*100</f>
        <v>67.510047125</v>
      </c>
      <c r="H161" s="8">
        <f t="shared" si="6"/>
        <v>85.72704396825395</v>
      </c>
    </row>
    <row r="162" spans="2:8" ht="12.75">
      <c r="B162" s="11" t="s">
        <v>192</v>
      </c>
      <c r="C162" s="12" t="s">
        <v>193</v>
      </c>
      <c r="D162" s="8">
        <v>8000000</v>
      </c>
      <c r="E162" s="8">
        <v>6300000</v>
      </c>
      <c r="F162" s="8">
        <v>5400803.77</v>
      </c>
      <c r="G162" s="8">
        <f>F162/D162*100</f>
        <v>67.510047125</v>
      </c>
      <c r="H162" s="8">
        <f t="shared" si="6"/>
        <v>85.72704396825395</v>
      </c>
    </row>
    <row r="163" spans="2:8" ht="12.75">
      <c r="B163" s="11" t="s">
        <v>322</v>
      </c>
      <c r="C163" s="12" t="s">
        <v>271</v>
      </c>
      <c r="D163" s="8">
        <v>26000</v>
      </c>
      <c r="E163" s="8">
        <v>21000</v>
      </c>
      <c r="F163" s="8"/>
      <c r="G163" s="8">
        <f>F163/D163*100</f>
        <v>0</v>
      </c>
      <c r="H163" s="8">
        <f t="shared" si="6"/>
        <v>0</v>
      </c>
    </row>
    <row r="164" spans="2:8" ht="12.75">
      <c r="B164" s="11" t="s">
        <v>204</v>
      </c>
      <c r="C164" s="12" t="s">
        <v>205</v>
      </c>
      <c r="D164" s="8">
        <v>26000</v>
      </c>
      <c r="E164" s="8">
        <v>21000</v>
      </c>
      <c r="F164" s="8"/>
      <c r="G164" s="8">
        <f>F164/D164*100</f>
        <v>0</v>
      </c>
      <c r="H164" s="8">
        <f t="shared" si="6"/>
        <v>0</v>
      </c>
    </row>
    <row r="165" spans="2:8" ht="12.75">
      <c r="B165" s="11"/>
      <c r="C165" s="12"/>
      <c r="D165" s="8"/>
      <c r="E165" s="8"/>
      <c r="F165" s="8"/>
      <c r="G165" s="8"/>
      <c r="H165" s="8"/>
    </row>
    <row r="166" spans="2:8" ht="12.75">
      <c r="B166" s="17" t="s">
        <v>325</v>
      </c>
      <c r="C166" s="18" t="s">
        <v>326</v>
      </c>
      <c r="D166" s="15">
        <f>D167</f>
        <v>26000</v>
      </c>
      <c r="E166" s="15">
        <f>E167</f>
        <v>21000</v>
      </c>
      <c r="F166" s="15">
        <f>SUM(F167:F167)</f>
        <v>0</v>
      </c>
      <c r="G166" s="8">
        <f>F166/D166*100</f>
        <v>0</v>
      </c>
      <c r="H166" s="8">
        <f>F166/E166*100</f>
        <v>0</v>
      </c>
    </row>
    <row r="167" spans="2:8" ht="12.75">
      <c r="B167" s="11" t="s">
        <v>204</v>
      </c>
      <c r="C167" s="12" t="s">
        <v>205</v>
      </c>
      <c r="D167" s="8">
        <v>26000</v>
      </c>
      <c r="E167" s="8">
        <v>21000</v>
      </c>
      <c r="F167" s="8"/>
      <c r="G167" s="8">
        <f>F167/D167*100</f>
        <v>0</v>
      </c>
      <c r="H167" s="8">
        <f>F167/E167*100</f>
        <v>0</v>
      </c>
    </row>
    <row r="168" spans="2:8" ht="12.75">
      <c r="B168" s="11"/>
      <c r="C168" s="12"/>
      <c r="D168" s="8"/>
      <c r="E168" s="8"/>
      <c r="F168" s="8"/>
      <c r="G168" s="8"/>
      <c r="H168" s="8"/>
    </row>
    <row r="169" spans="2:8" s="16" customFormat="1" ht="12.75">
      <c r="B169" s="17" t="s">
        <v>277</v>
      </c>
      <c r="C169" s="18" t="s">
        <v>278</v>
      </c>
      <c r="D169" s="15">
        <f>SUM(D170:D172)</f>
        <v>5711000</v>
      </c>
      <c r="E169" s="15">
        <f>SUM(E170:E172)</f>
        <v>4852000</v>
      </c>
      <c r="F169" s="15">
        <f>SUM(F170:F172)</f>
        <v>4188793.92</v>
      </c>
      <c r="G169" s="8">
        <f>F169/D169*100</f>
        <v>73.34606758886359</v>
      </c>
      <c r="H169" s="8">
        <f t="shared" si="6"/>
        <v>86.33128441879637</v>
      </c>
    </row>
    <row r="170" spans="2:8" ht="12.75">
      <c r="B170" s="11" t="s">
        <v>188</v>
      </c>
      <c r="C170" s="12" t="s">
        <v>189</v>
      </c>
      <c r="D170" s="8">
        <v>4003000</v>
      </c>
      <c r="E170" s="8">
        <v>3403000</v>
      </c>
      <c r="F170" s="8">
        <v>3384369</v>
      </c>
      <c r="G170" s="8">
        <f>F170/D170*100</f>
        <v>84.54581563827129</v>
      </c>
      <c r="H170" s="8">
        <f t="shared" si="6"/>
        <v>99.45251248898032</v>
      </c>
    </row>
    <row r="171" spans="2:8" ht="12.75">
      <c r="B171" s="11" t="s">
        <v>190</v>
      </c>
      <c r="C171" s="12" t="s">
        <v>191</v>
      </c>
      <c r="D171" s="8">
        <v>890000</v>
      </c>
      <c r="E171" s="8">
        <v>755000</v>
      </c>
      <c r="F171" s="8">
        <v>701011.71</v>
      </c>
      <c r="G171" s="8">
        <f>F171/D171*100</f>
        <v>78.76536067415731</v>
      </c>
      <c r="H171" s="8">
        <f t="shared" si="6"/>
        <v>92.84923311258278</v>
      </c>
    </row>
    <row r="172" spans="2:8" ht="12.75">
      <c r="B172" s="11" t="s">
        <v>246</v>
      </c>
      <c r="C172" s="12" t="s">
        <v>272</v>
      </c>
      <c r="D172" s="8">
        <v>818000</v>
      </c>
      <c r="E172" s="8">
        <v>694000</v>
      </c>
      <c r="F172" s="8">
        <v>103413.21</v>
      </c>
      <c r="G172" s="8">
        <f>F172/D172*100</f>
        <v>12.642201711491444</v>
      </c>
      <c r="H172" s="8">
        <f t="shared" si="6"/>
        <v>14.901038904899137</v>
      </c>
    </row>
    <row r="173" spans="2:8" ht="12.75">
      <c r="B173" s="11"/>
      <c r="C173" s="12"/>
      <c r="D173" s="8"/>
      <c r="E173" s="8"/>
      <c r="F173" s="8"/>
      <c r="G173" s="8"/>
      <c r="H173" s="8"/>
    </row>
    <row r="174" spans="2:8" s="16" customFormat="1" ht="12.75">
      <c r="B174" s="17" t="s">
        <v>279</v>
      </c>
      <c r="C174" s="18" t="s">
        <v>280</v>
      </c>
      <c r="D174" s="15">
        <f>SUM(D175:D181)</f>
        <v>91683000</v>
      </c>
      <c r="E174" s="15">
        <f>SUM(E175:E181)</f>
        <v>72720000</v>
      </c>
      <c r="F174" s="15">
        <f>SUM(F175:F181)</f>
        <v>63061098.199999996</v>
      </c>
      <c r="G174" s="8">
        <f aca="true" t="shared" si="8" ref="G174:G181">F174/D174*100</f>
        <v>68.78166966613222</v>
      </c>
      <c r="H174" s="8">
        <f t="shared" si="6"/>
        <v>86.71768179317931</v>
      </c>
    </row>
    <row r="175" spans="2:8" ht="12.75">
      <c r="B175" s="11" t="s">
        <v>188</v>
      </c>
      <c r="C175" s="12" t="s">
        <v>189</v>
      </c>
      <c r="D175" s="8">
        <v>68203000</v>
      </c>
      <c r="E175" s="8">
        <v>52652000</v>
      </c>
      <c r="F175" s="8">
        <v>52130064.04</v>
      </c>
      <c r="G175" s="8">
        <f t="shared" si="8"/>
        <v>76.4336818615017</v>
      </c>
      <c r="H175" s="8">
        <f t="shared" si="6"/>
        <v>99.0087062979564</v>
      </c>
    </row>
    <row r="176" spans="2:8" ht="12.75">
      <c r="B176" s="11" t="s">
        <v>190</v>
      </c>
      <c r="C176" s="12" t="s">
        <v>191</v>
      </c>
      <c r="D176" s="8">
        <v>14561000</v>
      </c>
      <c r="E176" s="8">
        <v>11488000</v>
      </c>
      <c r="F176" s="8">
        <v>10624236.46</v>
      </c>
      <c r="G176" s="8">
        <f t="shared" si="8"/>
        <v>72.96364576608751</v>
      </c>
      <c r="H176" s="8">
        <f t="shared" si="6"/>
        <v>92.48116695682452</v>
      </c>
    </row>
    <row r="177" spans="2:8" ht="12.75">
      <c r="B177" s="11" t="s">
        <v>216</v>
      </c>
      <c r="C177" s="12" t="s">
        <v>271</v>
      </c>
      <c r="D177" s="8">
        <v>1837000</v>
      </c>
      <c r="E177" s="8">
        <v>1596000</v>
      </c>
      <c r="F177" s="8">
        <v>112858.19</v>
      </c>
      <c r="G177" s="8">
        <f t="shared" si="8"/>
        <v>6.143614044637997</v>
      </c>
      <c r="H177" s="8">
        <f t="shared" si="6"/>
        <v>7.071315162907268</v>
      </c>
    </row>
    <row r="178" spans="2:8" ht="12.75">
      <c r="B178" s="11" t="s">
        <v>228</v>
      </c>
      <c r="C178" s="12" t="s">
        <v>281</v>
      </c>
      <c r="D178" s="8">
        <v>300000</v>
      </c>
      <c r="E178" s="8">
        <v>255000</v>
      </c>
      <c r="F178" s="8">
        <v>46581</v>
      </c>
      <c r="G178" s="8">
        <f t="shared" si="8"/>
        <v>15.527</v>
      </c>
      <c r="H178" s="8">
        <f t="shared" si="6"/>
        <v>18.26705882352941</v>
      </c>
    </row>
    <row r="179" spans="2:8" ht="12.75">
      <c r="B179" s="11" t="s">
        <v>236</v>
      </c>
      <c r="C179" s="12" t="s">
        <v>282</v>
      </c>
      <c r="D179" s="8">
        <v>350000</v>
      </c>
      <c r="E179" s="8">
        <v>297000</v>
      </c>
      <c r="F179" s="8">
        <v>200778</v>
      </c>
      <c r="G179" s="8">
        <f t="shared" si="8"/>
        <v>57.36514285714286</v>
      </c>
      <c r="H179" s="8">
        <f t="shared" si="6"/>
        <v>67.6020202020202</v>
      </c>
    </row>
    <row r="180" spans="2:8" ht="12.75">
      <c r="B180" s="11" t="s">
        <v>246</v>
      </c>
      <c r="C180" s="12" t="s">
        <v>272</v>
      </c>
      <c r="D180" s="8">
        <v>6432000</v>
      </c>
      <c r="E180" s="8">
        <v>6432000</v>
      </c>
      <c r="F180" s="8">
        <v>73587.51</v>
      </c>
      <c r="G180" s="8">
        <f t="shared" si="8"/>
        <v>1.144084421641791</v>
      </c>
      <c r="H180" s="8">
        <f t="shared" si="6"/>
        <v>1.144084421641791</v>
      </c>
    </row>
    <row r="181" spans="2:8" ht="12.75">
      <c r="B181" s="11" t="s">
        <v>323</v>
      </c>
      <c r="C181" s="12" t="s">
        <v>324</v>
      </c>
      <c r="D181" s="8"/>
      <c r="E181" s="8"/>
      <c r="F181" s="8">
        <v>-127007</v>
      </c>
      <c r="G181" s="8" t="e">
        <f t="shared" si="8"/>
        <v>#DIV/0!</v>
      </c>
      <c r="H181" s="8" t="e">
        <f t="shared" si="6"/>
        <v>#DIV/0!</v>
      </c>
    </row>
    <row r="182" spans="2:8" ht="12.75">
      <c r="B182" s="11"/>
      <c r="C182" s="12"/>
      <c r="D182" s="8"/>
      <c r="E182" s="8"/>
      <c r="F182" s="8"/>
      <c r="G182" s="8"/>
      <c r="H182" s="8"/>
    </row>
    <row r="183" spans="2:8" s="16" customFormat="1" ht="12.75">
      <c r="B183" s="17" t="s">
        <v>283</v>
      </c>
      <c r="C183" s="18" t="s">
        <v>284</v>
      </c>
      <c r="D183" s="15">
        <f>SUM(D184:D186)</f>
        <v>2760000</v>
      </c>
      <c r="E183" s="15">
        <f>SUM(E184:E186)</f>
        <v>2345000</v>
      </c>
      <c r="F183" s="15">
        <f>SUM(F184:F186)</f>
        <v>1467713.8</v>
      </c>
      <c r="G183" s="8">
        <f aca="true" t="shared" si="9" ref="G183:G192">F183/D183*100</f>
        <v>53.178036231884064</v>
      </c>
      <c r="H183" s="8">
        <f t="shared" si="6"/>
        <v>62.58907462686567</v>
      </c>
    </row>
    <row r="184" spans="2:8" ht="12.75">
      <c r="B184" s="11" t="s">
        <v>188</v>
      </c>
      <c r="C184" s="12" t="s">
        <v>189</v>
      </c>
      <c r="D184" s="8">
        <v>2440000</v>
      </c>
      <c r="E184" s="8">
        <v>2074000</v>
      </c>
      <c r="F184" s="8">
        <v>1465004</v>
      </c>
      <c r="G184" s="8">
        <f t="shared" si="9"/>
        <v>60.04114754098361</v>
      </c>
      <c r="H184" s="8">
        <f t="shared" si="6"/>
        <v>70.63664416586307</v>
      </c>
    </row>
    <row r="185" spans="2:8" ht="12.75">
      <c r="B185" s="11" t="s">
        <v>190</v>
      </c>
      <c r="C185" s="12" t="s">
        <v>191</v>
      </c>
      <c r="D185" s="8">
        <v>305000</v>
      </c>
      <c r="E185" s="8">
        <v>259000</v>
      </c>
      <c r="F185" s="8">
        <v>954.8</v>
      </c>
      <c r="G185" s="8">
        <f t="shared" si="9"/>
        <v>0.3130491803278688</v>
      </c>
      <c r="H185" s="8">
        <f t="shared" si="6"/>
        <v>0.3686486486486486</v>
      </c>
    </row>
    <row r="186" spans="2:8" ht="12.75">
      <c r="B186" s="11" t="s">
        <v>228</v>
      </c>
      <c r="C186" s="12" t="s">
        <v>281</v>
      </c>
      <c r="D186" s="8">
        <v>15000</v>
      </c>
      <c r="E186" s="8">
        <v>12000</v>
      </c>
      <c r="F186" s="8">
        <v>1755</v>
      </c>
      <c r="G186" s="8">
        <f t="shared" si="9"/>
        <v>11.700000000000001</v>
      </c>
      <c r="H186" s="8">
        <f t="shared" si="6"/>
        <v>14.625</v>
      </c>
    </row>
    <row r="187" spans="2:8" ht="12.75">
      <c r="B187" s="11"/>
      <c r="C187" s="12"/>
      <c r="D187" s="8"/>
      <c r="E187" s="8"/>
      <c r="F187" s="8"/>
      <c r="G187" s="8" t="e">
        <f t="shared" si="9"/>
        <v>#DIV/0!</v>
      </c>
      <c r="H187" s="8" t="e">
        <f t="shared" si="6"/>
        <v>#DIV/0!</v>
      </c>
    </row>
    <row r="188" spans="2:8" s="16" customFormat="1" ht="12.75">
      <c r="B188" s="17" t="s">
        <v>285</v>
      </c>
      <c r="C188" s="18" t="s">
        <v>286</v>
      </c>
      <c r="D188" s="15">
        <f>SUM(D189:D192)</f>
        <v>39066120</v>
      </c>
      <c r="E188" s="15">
        <f>SUM(E189:E192)</f>
        <v>34679120</v>
      </c>
      <c r="F188" s="15">
        <f>SUM(F189:F192)</f>
        <v>29606826.189999998</v>
      </c>
      <c r="G188" s="8">
        <f t="shared" si="9"/>
        <v>75.78645176434209</v>
      </c>
      <c r="H188" s="8">
        <f t="shared" si="6"/>
        <v>85.37363747984377</v>
      </c>
    </row>
    <row r="189" spans="2:8" ht="12.75">
      <c r="B189" s="11" t="s">
        <v>188</v>
      </c>
      <c r="C189" s="12" t="s">
        <v>189</v>
      </c>
      <c r="D189" s="8">
        <v>2512000</v>
      </c>
      <c r="E189" s="8">
        <v>2135000</v>
      </c>
      <c r="F189" s="8">
        <v>1939002</v>
      </c>
      <c r="G189" s="8">
        <f t="shared" si="9"/>
        <v>77.18957006369426</v>
      </c>
      <c r="H189" s="8">
        <f t="shared" si="6"/>
        <v>90.81976580796253</v>
      </c>
    </row>
    <row r="190" spans="2:8" ht="12.75">
      <c r="B190" s="11" t="s">
        <v>190</v>
      </c>
      <c r="C190" s="12" t="s">
        <v>191</v>
      </c>
      <c r="D190" s="8">
        <v>13900120</v>
      </c>
      <c r="E190" s="8">
        <v>12062120</v>
      </c>
      <c r="F190" s="8">
        <v>11991093.76</v>
      </c>
      <c r="G190" s="8">
        <f t="shared" si="9"/>
        <v>86.26611683927908</v>
      </c>
      <c r="H190" s="8">
        <f t="shared" si="6"/>
        <v>99.41116288015705</v>
      </c>
    </row>
    <row r="191" spans="2:8" ht="12.75">
      <c r="B191" s="11" t="s">
        <v>236</v>
      </c>
      <c r="C191" s="12" t="s">
        <v>282</v>
      </c>
      <c r="D191" s="8">
        <v>16182000</v>
      </c>
      <c r="E191" s="8">
        <v>14970000</v>
      </c>
      <c r="F191" s="8">
        <v>13935483.44</v>
      </c>
      <c r="G191" s="8">
        <f t="shared" si="9"/>
        <v>86.1171884810283</v>
      </c>
      <c r="H191" s="8">
        <f t="shared" si="6"/>
        <v>93.08940173680695</v>
      </c>
    </row>
    <row r="192" spans="2:8" ht="12.75">
      <c r="B192" s="11" t="s">
        <v>246</v>
      </c>
      <c r="C192" s="12" t="s">
        <v>272</v>
      </c>
      <c r="D192" s="8">
        <v>6472000</v>
      </c>
      <c r="E192" s="8">
        <v>5512000</v>
      </c>
      <c r="F192" s="8">
        <v>1741246.99</v>
      </c>
      <c r="G192" s="8">
        <f t="shared" si="9"/>
        <v>26.904310723114953</v>
      </c>
      <c r="H192" s="8">
        <f t="shared" si="6"/>
        <v>31.590112300435415</v>
      </c>
    </row>
    <row r="193" spans="2:8" ht="12.75">
      <c r="B193" s="11"/>
      <c r="C193" s="12"/>
      <c r="D193" s="8"/>
      <c r="E193" s="8"/>
      <c r="F193" s="8"/>
      <c r="G193" s="8"/>
      <c r="H193" s="8"/>
    </row>
    <row r="194" spans="2:8" s="16" customFormat="1" ht="12.75">
      <c r="B194" s="17" t="s">
        <v>287</v>
      </c>
      <c r="C194" s="18" t="s">
        <v>288</v>
      </c>
      <c r="D194" s="15">
        <f>SUM(D195:D201)</f>
        <v>18138560</v>
      </c>
      <c r="E194" s="15">
        <f>SUM(E195:E201)</f>
        <v>16290560</v>
      </c>
      <c r="F194" s="15">
        <f>SUM(F195:F201)</f>
        <v>13398625.41</v>
      </c>
      <c r="G194" s="8">
        <f aca="true" t="shared" si="10" ref="G194:G201">F194/D194*100</f>
        <v>73.86818694538046</v>
      </c>
      <c r="H194" s="8">
        <f t="shared" si="6"/>
        <v>82.24778896489747</v>
      </c>
    </row>
    <row r="195" spans="2:8" ht="12.75">
      <c r="B195" s="11" t="s">
        <v>188</v>
      </c>
      <c r="C195" s="12" t="s">
        <v>189</v>
      </c>
      <c r="D195" s="8">
        <v>5132000</v>
      </c>
      <c r="E195" s="8">
        <v>4764000</v>
      </c>
      <c r="F195" s="8">
        <v>4455217.28</v>
      </c>
      <c r="G195" s="8">
        <f t="shared" si="10"/>
        <v>86.81249571317225</v>
      </c>
      <c r="H195" s="8">
        <f t="shared" si="6"/>
        <v>93.51841477749791</v>
      </c>
    </row>
    <row r="196" spans="2:8" ht="12.75">
      <c r="B196" s="11" t="s">
        <v>190</v>
      </c>
      <c r="C196" s="12" t="s">
        <v>191</v>
      </c>
      <c r="D196" s="8">
        <v>3568350</v>
      </c>
      <c r="E196" s="8">
        <v>3207350</v>
      </c>
      <c r="F196" s="8">
        <v>3019885.69</v>
      </c>
      <c r="G196" s="8">
        <f t="shared" si="10"/>
        <v>84.62975016464192</v>
      </c>
      <c r="H196" s="8">
        <f t="shared" si="6"/>
        <v>94.15516516750588</v>
      </c>
    </row>
    <row r="197" spans="2:8" ht="12.75">
      <c r="B197" s="11" t="s">
        <v>208</v>
      </c>
      <c r="C197" s="12" t="s">
        <v>209</v>
      </c>
      <c r="D197" s="8">
        <v>439000</v>
      </c>
      <c r="E197" s="8">
        <v>372000</v>
      </c>
      <c r="F197" s="8">
        <v>363460.77</v>
      </c>
      <c r="G197" s="8">
        <f t="shared" si="10"/>
        <v>82.7928861047836</v>
      </c>
      <c r="H197" s="8">
        <f aca="true" t="shared" si="11" ref="H197:H233">F197/E197*100</f>
        <v>97.70450806451613</v>
      </c>
    </row>
    <row r="198" spans="2:8" ht="12.75">
      <c r="B198" s="11" t="s">
        <v>216</v>
      </c>
      <c r="C198" s="12" t="s">
        <v>271</v>
      </c>
      <c r="D198" s="8">
        <v>3916210</v>
      </c>
      <c r="E198" s="8">
        <v>2929210</v>
      </c>
      <c r="F198" s="8">
        <v>1052288.41</v>
      </c>
      <c r="G198" s="8">
        <f t="shared" si="10"/>
        <v>26.87007106360486</v>
      </c>
      <c r="H198" s="8">
        <f t="shared" si="11"/>
        <v>35.92396618883589</v>
      </c>
    </row>
    <row r="199" spans="2:8" ht="12.75">
      <c r="B199" s="11" t="s">
        <v>228</v>
      </c>
      <c r="C199" s="12" t="s">
        <v>281</v>
      </c>
      <c r="D199" s="8">
        <v>4651000</v>
      </c>
      <c r="E199" s="8">
        <v>4651000</v>
      </c>
      <c r="F199" s="8">
        <v>4429475.98</v>
      </c>
      <c r="G199" s="8">
        <f t="shared" si="10"/>
        <v>95.23706686734037</v>
      </c>
      <c r="H199" s="8">
        <f t="shared" si="11"/>
        <v>95.23706686734037</v>
      </c>
    </row>
    <row r="200" spans="2:8" ht="12.75">
      <c r="B200" s="11" t="s">
        <v>246</v>
      </c>
      <c r="C200" s="12" t="s">
        <v>272</v>
      </c>
      <c r="D200" s="8">
        <v>432000</v>
      </c>
      <c r="E200" s="8">
        <v>367000</v>
      </c>
      <c r="F200" s="8">
        <v>79399.12</v>
      </c>
      <c r="G200" s="8">
        <f t="shared" si="10"/>
        <v>18.379425925925926</v>
      </c>
      <c r="H200" s="8">
        <f t="shared" si="11"/>
        <v>21.634637602179836</v>
      </c>
    </row>
    <row r="201" spans="2:8" ht="12.75">
      <c r="B201" s="11" t="s">
        <v>323</v>
      </c>
      <c r="C201" s="12" t="s">
        <v>324</v>
      </c>
      <c r="D201" s="8"/>
      <c r="E201" s="8"/>
      <c r="F201" s="8">
        <v>-1101.84</v>
      </c>
      <c r="G201" s="8" t="e">
        <f t="shared" si="10"/>
        <v>#DIV/0!</v>
      </c>
      <c r="H201" s="8" t="e">
        <f t="shared" si="11"/>
        <v>#DIV/0!</v>
      </c>
    </row>
    <row r="202" spans="2:8" ht="12.75">
      <c r="B202" s="11"/>
      <c r="C202" s="12"/>
      <c r="D202" s="8"/>
      <c r="E202" s="8"/>
      <c r="F202" s="8"/>
      <c r="G202" s="8"/>
      <c r="H202" s="8"/>
    </row>
    <row r="203" spans="2:8" s="16" customFormat="1" ht="12.75">
      <c r="B203" s="17" t="s">
        <v>289</v>
      </c>
      <c r="C203" s="18" t="s">
        <v>290</v>
      </c>
      <c r="D203" s="15">
        <f>SUM(D204:D208)</f>
        <v>106880730</v>
      </c>
      <c r="E203" s="15">
        <f>SUM(E204:E208)</f>
        <v>92539730</v>
      </c>
      <c r="F203" s="15">
        <f>SUM(F204:F208)</f>
        <v>34968013.79</v>
      </c>
      <c r="G203" s="8">
        <f aca="true" t="shared" si="12" ref="G203:G208">F203/D203*100</f>
        <v>32.71685531152341</v>
      </c>
      <c r="H203" s="8">
        <f t="shared" si="11"/>
        <v>37.78702811214167</v>
      </c>
    </row>
    <row r="204" spans="2:8" ht="12.75">
      <c r="B204" s="11" t="s">
        <v>188</v>
      </c>
      <c r="C204" s="12" t="s">
        <v>189</v>
      </c>
      <c r="D204" s="8">
        <v>2472000</v>
      </c>
      <c r="E204" s="8">
        <v>2101000</v>
      </c>
      <c r="F204" s="8">
        <v>1998504.24</v>
      </c>
      <c r="G204" s="8">
        <f t="shared" si="12"/>
        <v>80.84564077669903</v>
      </c>
      <c r="H204" s="8">
        <f t="shared" si="11"/>
        <v>95.12157258448359</v>
      </c>
    </row>
    <row r="205" spans="2:8" ht="12.75">
      <c r="B205" s="11" t="s">
        <v>190</v>
      </c>
      <c r="C205" s="12" t="s">
        <v>191</v>
      </c>
      <c r="D205" s="8">
        <v>20786360</v>
      </c>
      <c r="E205" s="8">
        <v>18649360</v>
      </c>
      <c r="F205" s="8">
        <v>17576532.78</v>
      </c>
      <c r="G205" s="8">
        <f t="shared" si="12"/>
        <v>84.55801198478234</v>
      </c>
      <c r="H205" s="8">
        <f t="shared" si="11"/>
        <v>94.2473778188635</v>
      </c>
    </row>
    <row r="206" spans="2:8" ht="12.75">
      <c r="B206" s="11" t="s">
        <v>208</v>
      </c>
      <c r="C206" s="12" t="s">
        <v>209</v>
      </c>
      <c r="D206" s="8">
        <v>8275000</v>
      </c>
      <c r="E206" s="8">
        <v>7509000</v>
      </c>
      <c r="F206" s="8">
        <v>4805000</v>
      </c>
      <c r="G206" s="8">
        <f t="shared" si="12"/>
        <v>58.066465256797585</v>
      </c>
      <c r="H206" s="8">
        <f t="shared" si="11"/>
        <v>63.98987881209216</v>
      </c>
    </row>
    <row r="207" spans="2:8" ht="12.75">
      <c r="B207" s="11" t="s">
        <v>216</v>
      </c>
      <c r="C207" s="12" t="s">
        <v>271</v>
      </c>
      <c r="D207" s="8">
        <v>57283710</v>
      </c>
      <c r="E207" s="8">
        <v>48853710</v>
      </c>
      <c r="F207" s="8">
        <v>5892589.48</v>
      </c>
      <c r="G207" s="8">
        <f t="shared" si="12"/>
        <v>10.28667570588567</v>
      </c>
      <c r="H207" s="8">
        <f t="shared" si="11"/>
        <v>12.061703154171916</v>
      </c>
    </row>
    <row r="208" spans="2:8" ht="12.75">
      <c r="B208" s="11" t="s">
        <v>246</v>
      </c>
      <c r="C208" s="12" t="s">
        <v>272</v>
      </c>
      <c r="D208" s="8">
        <v>18063660</v>
      </c>
      <c r="E208" s="8">
        <v>15426660</v>
      </c>
      <c r="F208" s="8">
        <v>4695387.29</v>
      </c>
      <c r="G208" s="8">
        <f t="shared" si="12"/>
        <v>25.99355440702493</v>
      </c>
      <c r="H208" s="8">
        <f t="shared" si="11"/>
        <v>30.436836554380537</v>
      </c>
    </row>
    <row r="209" spans="2:8" ht="12.75">
      <c r="B209" s="11"/>
      <c r="C209" s="12"/>
      <c r="D209" s="8"/>
      <c r="E209" s="8"/>
      <c r="F209" s="8"/>
      <c r="G209" s="8"/>
      <c r="H209" s="8"/>
    </row>
    <row r="210" spans="2:8" s="16" customFormat="1" ht="12.75">
      <c r="B210" s="17" t="s">
        <v>291</v>
      </c>
      <c r="C210" s="18" t="s">
        <v>292</v>
      </c>
      <c r="D210" s="15">
        <f>SUM(D211:D213)</f>
        <v>178482000</v>
      </c>
      <c r="E210" s="15">
        <f>SUM(E211:E213)</f>
        <v>155143000</v>
      </c>
      <c r="F210" s="15">
        <f>SUM(F211:F213)</f>
        <v>32980873.840000004</v>
      </c>
      <c r="G210" s="8">
        <f>F210/D210*100</f>
        <v>18.478543404937195</v>
      </c>
      <c r="H210" s="8">
        <f t="shared" si="11"/>
        <v>21.258370561353075</v>
      </c>
    </row>
    <row r="211" spans="2:8" ht="12.75">
      <c r="B211" s="11" t="s">
        <v>190</v>
      </c>
      <c r="C211" s="12" t="s">
        <v>191</v>
      </c>
      <c r="D211" s="8">
        <v>17448000</v>
      </c>
      <c r="E211" s="8">
        <v>12831000</v>
      </c>
      <c r="F211" s="8">
        <v>9966329.92</v>
      </c>
      <c r="G211" s="8">
        <f>F211/D211*100</f>
        <v>57.12018523613022</v>
      </c>
      <c r="H211" s="8">
        <f t="shared" si="11"/>
        <v>77.6738361780064</v>
      </c>
    </row>
    <row r="212" spans="2:8" ht="12.75">
      <c r="B212" s="11" t="s">
        <v>216</v>
      </c>
      <c r="C212" s="12" t="s">
        <v>293</v>
      </c>
      <c r="D212" s="8">
        <v>137320000</v>
      </c>
      <c r="E212" s="8">
        <v>118722000</v>
      </c>
      <c r="F212" s="8">
        <v>903.41</v>
      </c>
      <c r="G212" s="8">
        <f>F212/D212*100</f>
        <v>0.0006578866880279638</v>
      </c>
      <c r="H212" s="8">
        <f t="shared" si="11"/>
        <v>0.000760945738784724</v>
      </c>
    </row>
    <row r="213" spans="2:8" ht="12.75">
      <c r="B213" s="11" t="s">
        <v>246</v>
      </c>
      <c r="C213" s="12" t="s">
        <v>272</v>
      </c>
      <c r="D213" s="8">
        <v>23714000</v>
      </c>
      <c r="E213" s="8">
        <v>23590000</v>
      </c>
      <c r="F213" s="8">
        <v>23013640.51</v>
      </c>
      <c r="G213" s="8">
        <f>F213/D213*100</f>
        <v>97.04664126676225</v>
      </c>
      <c r="H213" s="8">
        <f t="shared" si="11"/>
        <v>97.55676350148369</v>
      </c>
    </row>
    <row r="214" spans="2:8" ht="12.75">
      <c r="B214" s="11"/>
      <c r="C214" s="12"/>
      <c r="D214" s="8"/>
      <c r="E214" s="8"/>
      <c r="F214" s="8"/>
      <c r="G214" s="8"/>
      <c r="H214" s="8"/>
    </row>
    <row r="215" spans="2:8" s="16" customFormat="1" ht="12.75">
      <c r="B215" s="17" t="s">
        <v>294</v>
      </c>
      <c r="C215" s="18" t="s">
        <v>295</v>
      </c>
      <c r="D215" s="15">
        <f>SUM(D216:D220)</f>
        <v>2167000</v>
      </c>
      <c r="E215" s="15">
        <f>SUM(E216:E220)</f>
        <v>1844000</v>
      </c>
      <c r="F215" s="15">
        <f>SUM(F216:F220)</f>
        <v>164993.62</v>
      </c>
      <c r="G215" s="8">
        <f aca="true" t="shared" si="13" ref="G215:G221">F215/D215*100</f>
        <v>7.613918781725888</v>
      </c>
      <c r="H215" s="8">
        <f t="shared" si="11"/>
        <v>8.94759327548807</v>
      </c>
    </row>
    <row r="216" spans="2:8" ht="12.75">
      <c r="B216" s="11" t="s">
        <v>190</v>
      </c>
      <c r="C216" s="12" t="s">
        <v>191</v>
      </c>
      <c r="D216" s="8">
        <v>644000</v>
      </c>
      <c r="E216" s="8">
        <v>548000</v>
      </c>
      <c r="F216" s="8">
        <v>12825.42</v>
      </c>
      <c r="G216" s="8">
        <f t="shared" si="13"/>
        <v>1.9915248447204967</v>
      </c>
      <c r="H216" s="8">
        <f t="shared" si="11"/>
        <v>2.3404051094890512</v>
      </c>
    </row>
    <row r="217" spans="2:8" ht="12.75">
      <c r="B217" s="11" t="s">
        <v>208</v>
      </c>
      <c r="C217" s="12" t="s">
        <v>209</v>
      </c>
      <c r="D217" s="8">
        <v>75000</v>
      </c>
      <c r="E217" s="8">
        <v>65000</v>
      </c>
      <c r="F217" s="8"/>
      <c r="G217" s="8">
        <f t="shared" si="13"/>
        <v>0</v>
      </c>
      <c r="H217" s="8">
        <f t="shared" si="11"/>
        <v>0</v>
      </c>
    </row>
    <row r="218" spans="2:8" ht="12.75">
      <c r="B218" s="11" t="s">
        <v>216</v>
      </c>
      <c r="C218" s="12" t="s">
        <v>296</v>
      </c>
      <c r="D218" s="8">
        <v>848000</v>
      </c>
      <c r="E218" s="8">
        <v>721000</v>
      </c>
      <c r="F218" s="8">
        <v>52168.2</v>
      </c>
      <c r="G218" s="8">
        <f t="shared" si="13"/>
        <v>6.15191037735849</v>
      </c>
      <c r="H218" s="8">
        <f t="shared" si="11"/>
        <v>7.235533980582525</v>
      </c>
    </row>
    <row r="219" spans="2:8" ht="12.75">
      <c r="B219" s="11" t="s">
        <v>246</v>
      </c>
      <c r="C219" s="12" t="s">
        <v>272</v>
      </c>
      <c r="D219" s="8">
        <v>500000</v>
      </c>
      <c r="E219" s="8">
        <v>410000</v>
      </c>
      <c r="F219" s="8"/>
      <c r="G219" s="8">
        <f t="shared" si="13"/>
        <v>0</v>
      </c>
      <c r="H219" s="8">
        <f t="shared" si="11"/>
        <v>0</v>
      </c>
    </row>
    <row r="220" spans="2:8" ht="12.75">
      <c r="B220" s="11" t="s">
        <v>252</v>
      </c>
      <c r="C220" s="12" t="s">
        <v>297</v>
      </c>
      <c r="D220" s="8">
        <v>100000</v>
      </c>
      <c r="E220" s="8">
        <v>100000</v>
      </c>
      <c r="F220" s="8">
        <v>100000</v>
      </c>
      <c r="G220" s="8">
        <f t="shared" si="13"/>
        <v>100</v>
      </c>
      <c r="H220" s="8">
        <f t="shared" si="11"/>
        <v>100</v>
      </c>
    </row>
    <row r="221" spans="2:8" ht="12.75">
      <c r="B221" s="11" t="s">
        <v>256</v>
      </c>
      <c r="C221" s="12" t="s">
        <v>257</v>
      </c>
      <c r="D221" s="8">
        <v>100000</v>
      </c>
      <c r="E221" s="8">
        <v>100000</v>
      </c>
      <c r="F221" s="8">
        <v>100000</v>
      </c>
      <c r="G221" s="8">
        <f t="shared" si="13"/>
        <v>100</v>
      </c>
      <c r="H221" s="8">
        <f t="shared" si="11"/>
        <v>100</v>
      </c>
    </row>
    <row r="222" spans="2:8" ht="12.75">
      <c r="B222" s="11"/>
      <c r="C222" s="12"/>
      <c r="D222" s="8"/>
      <c r="E222" s="8"/>
      <c r="F222" s="8"/>
      <c r="G222" s="8"/>
      <c r="H222" s="8"/>
    </row>
    <row r="223" spans="2:8" s="16" customFormat="1" ht="12.75">
      <c r="B223" s="17" t="s">
        <v>262</v>
      </c>
      <c r="C223" s="18" t="s">
        <v>298</v>
      </c>
      <c r="D223" s="15">
        <f>SUM(D224:D225)</f>
        <v>7060000</v>
      </c>
      <c r="E223" s="15">
        <f>SUM(E224:E225)</f>
        <v>5197000</v>
      </c>
      <c r="F223" s="15">
        <f>SUM(F224:F225)</f>
        <v>1131125.82</v>
      </c>
      <c r="G223" s="8">
        <f>F223/D223*100</f>
        <v>16.021612181303116</v>
      </c>
      <c r="H223" s="8">
        <f t="shared" si="11"/>
        <v>21.76497633249952</v>
      </c>
    </row>
    <row r="224" spans="2:8" ht="12.75">
      <c r="B224" s="11" t="s">
        <v>196</v>
      </c>
      <c r="C224" s="12" t="s">
        <v>197</v>
      </c>
      <c r="D224" s="8">
        <v>3916000</v>
      </c>
      <c r="E224" s="8">
        <v>2178000</v>
      </c>
      <c r="F224" s="8">
        <v>592078.54</v>
      </c>
      <c r="G224" s="8">
        <f>F224/D224*100</f>
        <v>15.11947242083759</v>
      </c>
      <c r="H224" s="8">
        <f t="shared" si="11"/>
        <v>27.184505968778698</v>
      </c>
    </row>
    <row r="225" spans="2:8" ht="12.75">
      <c r="B225" s="11" t="s">
        <v>246</v>
      </c>
      <c r="C225" s="12" t="s">
        <v>272</v>
      </c>
      <c r="D225" s="8">
        <v>3144000</v>
      </c>
      <c r="E225" s="8">
        <v>3019000</v>
      </c>
      <c r="F225" s="8">
        <v>539047.28</v>
      </c>
      <c r="G225" s="8">
        <f>F225/D225*100</f>
        <v>17.145269720101783</v>
      </c>
      <c r="H225" s="8">
        <f t="shared" si="11"/>
        <v>17.85515998675058</v>
      </c>
    </row>
    <row r="226" spans="2:8" ht="12.75">
      <c r="B226" s="11"/>
      <c r="C226" s="12"/>
      <c r="D226" s="8"/>
      <c r="E226" s="8"/>
      <c r="F226" s="8"/>
      <c r="G226" s="8"/>
      <c r="H226" s="8"/>
    </row>
    <row r="227" spans="2:8" s="16" customFormat="1" ht="12.75">
      <c r="B227" s="17" t="s">
        <v>299</v>
      </c>
      <c r="C227" s="18" t="s">
        <v>300</v>
      </c>
      <c r="D227" s="15">
        <f>SUM(D228:D233)</f>
        <v>160701010</v>
      </c>
      <c r="E227" s="15">
        <f>SUM(E228:E233)</f>
        <v>130653010</v>
      </c>
      <c r="F227" s="15">
        <f>SUM(F228:F233)</f>
        <v>37877184.04</v>
      </c>
      <c r="G227" s="8">
        <f aca="true" t="shared" si="14" ref="G227:G233">F227/D227*100</f>
        <v>23.569972609381857</v>
      </c>
      <c r="H227" s="8">
        <f t="shared" si="11"/>
        <v>28.99067081577378</v>
      </c>
    </row>
    <row r="228" spans="2:8" ht="12.75">
      <c r="B228" s="11" t="s">
        <v>190</v>
      </c>
      <c r="C228" s="12" t="s">
        <v>191</v>
      </c>
      <c r="D228" s="8">
        <v>22632930</v>
      </c>
      <c r="E228" s="8">
        <v>14004930</v>
      </c>
      <c r="F228" s="8">
        <v>12892327.2</v>
      </c>
      <c r="G228" s="8">
        <f t="shared" si="14"/>
        <v>56.96269638972947</v>
      </c>
      <c r="H228" s="8">
        <f t="shared" si="11"/>
        <v>92.05563469435405</v>
      </c>
    </row>
    <row r="229" spans="2:8" ht="12.75">
      <c r="B229" s="11" t="s">
        <v>196</v>
      </c>
      <c r="C229" s="12" t="s">
        <v>197</v>
      </c>
      <c r="D229" s="8">
        <v>11924000</v>
      </c>
      <c r="E229" s="8">
        <v>10135000</v>
      </c>
      <c r="F229" s="8">
        <v>9424086</v>
      </c>
      <c r="G229" s="8">
        <f t="shared" si="14"/>
        <v>79.03460248238846</v>
      </c>
      <c r="H229" s="8">
        <f t="shared" si="11"/>
        <v>92.9855550074001</v>
      </c>
    </row>
    <row r="230" spans="2:8" ht="12.75">
      <c r="B230" s="11" t="s">
        <v>208</v>
      </c>
      <c r="C230" s="12" t="s">
        <v>209</v>
      </c>
      <c r="D230" s="8">
        <v>3500000</v>
      </c>
      <c r="E230" s="8">
        <v>3475000</v>
      </c>
      <c r="F230" s="8">
        <v>2210000</v>
      </c>
      <c r="G230" s="8">
        <f t="shared" si="14"/>
        <v>63.142857142857146</v>
      </c>
      <c r="H230" s="8">
        <f t="shared" si="11"/>
        <v>63.59712230215827</v>
      </c>
    </row>
    <row r="231" spans="2:8" ht="12.75">
      <c r="B231" s="11" t="s">
        <v>216</v>
      </c>
      <c r="C231" s="12" t="s">
        <v>271</v>
      </c>
      <c r="D231" s="8">
        <v>90136000</v>
      </c>
      <c r="E231" s="8">
        <v>73266000</v>
      </c>
      <c r="F231" s="8">
        <v>5435463.5</v>
      </c>
      <c r="G231" s="8">
        <f t="shared" si="14"/>
        <v>6.030291448477856</v>
      </c>
      <c r="H231" s="8">
        <f t="shared" si="11"/>
        <v>7.418807495973575</v>
      </c>
    </row>
    <row r="232" spans="2:8" ht="12.75">
      <c r="B232" s="11" t="s">
        <v>246</v>
      </c>
      <c r="C232" s="12" t="s">
        <v>272</v>
      </c>
      <c r="D232" s="8">
        <v>27508080</v>
      </c>
      <c r="E232" s="8">
        <v>25522080</v>
      </c>
      <c r="F232" s="8">
        <v>3715086.85</v>
      </c>
      <c r="G232" s="8">
        <f t="shared" si="14"/>
        <v>13.505438583863361</v>
      </c>
      <c r="H232" s="8">
        <f t="shared" si="11"/>
        <v>14.556363940556569</v>
      </c>
    </row>
    <row r="233" spans="2:8" ht="12.75">
      <c r="B233" s="11" t="s">
        <v>260</v>
      </c>
      <c r="C233" s="12" t="s">
        <v>301</v>
      </c>
      <c r="D233" s="8">
        <v>5000000</v>
      </c>
      <c r="E233" s="8">
        <v>4250000</v>
      </c>
      <c r="F233" s="8">
        <v>4200220.49</v>
      </c>
      <c r="G233" s="8">
        <f t="shared" si="14"/>
        <v>84.0044098</v>
      </c>
      <c r="H233" s="8">
        <f t="shared" si="11"/>
        <v>98.82871741176471</v>
      </c>
    </row>
    <row r="234" spans="2:8" ht="12.75">
      <c r="B234" s="11"/>
      <c r="C234" s="12"/>
      <c r="D234" s="8"/>
      <c r="E234" s="8"/>
      <c r="F234" s="8"/>
      <c r="G234" s="8"/>
      <c r="H234" s="8"/>
    </row>
    <row r="235" spans="2:8" ht="12.75">
      <c r="B235" s="11" t="s">
        <v>302</v>
      </c>
      <c r="C235" s="12" t="s">
        <v>303</v>
      </c>
      <c r="D235" s="8">
        <v>-2390000</v>
      </c>
      <c r="E235" s="8">
        <v>-2390000</v>
      </c>
      <c r="F235" s="8">
        <f>F5-F147</f>
        <v>1973681.3000000715</v>
      </c>
      <c r="G235" s="8"/>
      <c r="H235" s="8"/>
    </row>
    <row r="236" spans="2:8" ht="12.75">
      <c r="B236" s="11" t="s">
        <v>304</v>
      </c>
      <c r="C236" s="12" t="s">
        <v>305</v>
      </c>
      <c r="D236" s="8">
        <v>2390000</v>
      </c>
      <c r="E236" s="8">
        <v>2390000</v>
      </c>
      <c r="F236" s="8"/>
      <c r="G236" s="8"/>
      <c r="H236" s="8"/>
    </row>
  </sheetData>
  <sheetProtection/>
  <mergeCells count="3">
    <mergeCell ref="D1:E1"/>
    <mergeCell ref="C2:G2"/>
    <mergeCell ref="G1:H1"/>
  </mergeCells>
  <printOptions/>
  <pageMargins left="0.4330708661417323" right="0.7086614173228347" top="0.28" bottom="0.28" header="0.21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ANI</cp:lastModifiedBy>
  <cp:lastPrinted>2012-10-11T09:53:32Z</cp:lastPrinted>
  <dcterms:created xsi:type="dcterms:W3CDTF">2012-10-05T07:48:41Z</dcterms:created>
  <dcterms:modified xsi:type="dcterms:W3CDTF">2012-10-11T09:55:29Z</dcterms:modified>
  <cp:category/>
  <cp:version/>
  <cp:contentType/>
  <cp:contentStatus/>
</cp:coreProperties>
</file>