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2270"/>
  </bookViews>
  <sheets>
    <sheet name="Foaie1" sheetId="1" r:id="rId1"/>
    <sheet name="Foaie2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L157" i="1" l="1"/>
  <c r="L156" i="1"/>
  <c r="L155" i="1"/>
  <c r="L154" i="1"/>
  <c r="L153" i="1"/>
  <c r="G153" i="1"/>
  <c r="L152" i="1"/>
  <c r="L151" i="1"/>
  <c r="K150" i="1"/>
  <c r="J150" i="1"/>
  <c r="L150" i="1" s="1"/>
  <c r="I150" i="1"/>
  <c r="H150" i="1"/>
  <c r="G150" i="1"/>
  <c r="K149" i="1"/>
  <c r="L149" i="1" s="1"/>
  <c r="J149" i="1"/>
  <c r="I149" i="1"/>
  <c r="H149" i="1"/>
  <c r="G149" i="1"/>
  <c r="L148" i="1"/>
  <c r="L147" i="1"/>
  <c r="L146" i="1"/>
  <c r="K145" i="1"/>
  <c r="L145" i="1" s="1"/>
  <c r="J145" i="1"/>
  <c r="I145" i="1"/>
  <c r="H145" i="1"/>
  <c r="K144" i="1"/>
  <c r="J144" i="1"/>
  <c r="L144" i="1" s="1"/>
  <c r="I144" i="1"/>
  <c r="H144" i="1"/>
  <c r="G144" i="1"/>
  <c r="L143" i="1"/>
  <c r="L142" i="1"/>
  <c r="L141" i="1"/>
  <c r="K140" i="1"/>
  <c r="L140" i="1" s="1"/>
  <c r="J140" i="1"/>
  <c r="I140" i="1"/>
  <c r="H140" i="1"/>
  <c r="G140" i="1"/>
  <c r="L139" i="1"/>
  <c r="L136" i="1"/>
  <c r="L135" i="1"/>
  <c r="L134" i="1"/>
  <c r="J133" i="1"/>
  <c r="L133" i="1" s="1"/>
  <c r="I133" i="1"/>
  <c r="H133" i="1"/>
  <c r="G133" i="1"/>
  <c r="K132" i="1"/>
  <c r="L132" i="1" s="1"/>
  <c r="J132" i="1"/>
  <c r="I132" i="1"/>
  <c r="H132" i="1"/>
  <c r="G132" i="1"/>
  <c r="L129" i="1"/>
  <c r="L128" i="1"/>
  <c r="L127" i="1"/>
  <c r="L126" i="1"/>
  <c r="K125" i="1"/>
  <c r="L125" i="1" s="1"/>
  <c r="J125" i="1"/>
  <c r="I125" i="1"/>
  <c r="H125" i="1"/>
  <c r="G125" i="1"/>
  <c r="L124" i="1"/>
  <c r="L123" i="1"/>
  <c r="L122" i="1"/>
  <c r="L121" i="1"/>
  <c r="K120" i="1"/>
  <c r="L120" i="1" s="1"/>
  <c r="J120" i="1"/>
  <c r="L119" i="1"/>
  <c r="L118" i="1"/>
  <c r="K117" i="1"/>
  <c r="L117" i="1" s="1"/>
  <c r="J117" i="1"/>
  <c r="K116" i="1"/>
  <c r="L116" i="1" s="1"/>
  <c r="J116" i="1"/>
  <c r="I116" i="1"/>
  <c r="H116" i="1"/>
  <c r="G116" i="1"/>
  <c r="J112" i="1"/>
  <c r="L112" i="1" s="1"/>
  <c r="I112" i="1"/>
  <c r="H112" i="1"/>
  <c r="G112" i="1"/>
  <c r="L111" i="1"/>
  <c r="L110" i="1"/>
  <c r="L109" i="1"/>
  <c r="L108" i="1"/>
  <c r="K104" i="1"/>
  <c r="L104" i="1" s="1"/>
  <c r="J104" i="1"/>
  <c r="I104" i="1"/>
  <c r="H104" i="1"/>
  <c r="G104" i="1"/>
  <c r="L103" i="1"/>
  <c r="L102" i="1"/>
  <c r="L101" i="1"/>
  <c r="K100" i="1"/>
  <c r="L100" i="1" s="1"/>
  <c r="J100" i="1"/>
  <c r="J164" i="1" s="1"/>
  <c r="J167" i="1" s="1"/>
  <c r="I100" i="1"/>
  <c r="I164" i="1" s="1"/>
  <c r="I167" i="1" s="1"/>
  <c r="H100" i="1"/>
  <c r="H164" i="1" s="1"/>
  <c r="H167" i="1" s="1"/>
  <c r="G100" i="1"/>
  <c r="G164" i="1" s="1"/>
  <c r="G167" i="1" s="1"/>
  <c r="K99" i="1"/>
  <c r="K163" i="1" s="1"/>
  <c r="K168" i="1" s="1"/>
  <c r="J99" i="1"/>
  <c r="L99" i="1" s="1"/>
  <c r="I99" i="1"/>
  <c r="I163" i="1" s="1"/>
  <c r="I168" i="1" s="1"/>
  <c r="H99" i="1"/>
  <c r="H163" i="1" s="1"/>
  <c r="H168" i="1" s="1"/>
  <c r="G99" i="1"/>
  <c r="G163" i="1" s="1"/>
  <c r="G168" i="1" s="1"/>
  <c r="K98" i="1"/>
  <c r="L98" i="1" s="1"/>
  <c r="J98" i="1"/>
  <c r="I98" i="1"/>
  <c r="H98" i="1"/>
  <c r="G98" i="1"/>
  <c r="L97" i="1"/>
  <c r="L96" i="1"/>
  <c r="L95" i="1"/>
  <c r="L94" i="1"/>
  <c r="L93" i="1"/>
  <c r="L92" i="1"/>
  <c r="K91" i="1"/>
  <c r="L91" i="1" s="1"/>
  <c r="J91" i="1"/>
  <c r="I91" i="1"/>
  <c r="H91" i="1"/>
  <c r="G91" i="1"/>
  <c r="L90" i="1"/>
  <c r="L89" i="1"/>
  <c r="L82" i="1"/>
  <c r="K81" i="1"/>
  <c r="L81" i="1" s="1"/>
  <c r="J81" i="1"/>
  <c r="I81" i="1"/>
  <c r="H81" i="1"/>
  <c r="G81" i="1"/>
  <c r="L80" i="1"/>
  <c r="L79" i="1"/>
  <c r="L78" i="1"/>
  <c r="L77" i="1"/>
  <c r="K76" i="1"/>
  <c r="L76" i="1" s="1"/>
  <c r="J76" i="1"/>
  <c r="I76" i="1"/>
  <c r="H76" i="1"/>
  <c r="G76" i="1"/>
  <c r="K75" i="1"/>
  <c r="L75" i="1" s="1"/>
  <c r="J75" i="1"/>
  <c r="I75" i="1"/>
  <c r="H75" i="1"/>
  <c r="G75" i="1"/>
  <c r="L74" i="1"/>
  <c r="L73" i="1"/>
  <c r="L72" i="1"/>
  <c r="L71" i="1"/>
  <c r="L70" i="1"/>
  <c r="K69" i="1"/>
  <c r="L69" i="1" s="1"/>
  <c r="J69" i="1"/>
  <c r="I69" i="1"/>
  <c r="H69" i="1"/>
  <c r="G69" i="1"/>
  <c r="L68" i="1"/>
  <c r="L67" i="1"/>
  <c r="L66" i="1"/>
  <c r="L65" i="1"/>
  <c r="L64" i="1"/>
  <c r="L63" i="1"/>
  <c r="K62" i="1"/>
  <c r="L62" i="1" s="1"/>
  <c r="J62" i="1"/>
  <c r="I62" i="1"/>
  <c r="H62" i="1"/>
  <c r="G62" i="1"/>
  <c r="L61" i="1"/>
  <c r="L60" i="1"/>
  <c r="L59" i="1"/>
  <c r="K58" i="1"/>
  <c r="L58" i="1" s="1"/>
  <c r="J58" i="1"/>
  <c r="I58" i="1"/>
  <c r="H58" i="1"/>
  <c r="G58" i="1"/>
  <c r="L57" i="1"/>
  <c r="L56" i="1"/>
  <c r="L55" i="1"/>
  <c r="L54" i="1"/>
  <c r="J54" i="1"/>
  <c r="I54" i="1"/>
  <c r="H54" i="1"/>
  <c r="G54" i="1"/>
  <c r="L53" i="1"/>
  <c r="K52" i="1"/>
  <c r="J52" i="1"/>
  <c r="L52" i="1" s="1"/>
  <c r="I52" i="1"/>
  <c r="H52" i="1"/>
  <c r="G52" i="1"/>
  <c r="L51" i="1"/>
  <c r="L50" i="1"/>
  <c r="L49" i="1"/>
  <c r="L48" i="1"/>
  <c r="L47" i="1"/>
  <c r="L46" i="1"/>
  <c r="L45" i="1"/>
  <c r="K44" i="1"/>
  <c r="L44" i="1" s="1"/>
  <c r="J44" i="1"/>
  <c r="I44" i="1"/>
  <c r="H44" i="1"/>
  <c r="G44" i="1"/>
  <c r="K43" i="1"/>
  <c r="L43" i="1" s="1"/>
  <c r="J43" i="1"/>
  <c r="I43" i="1"/>
  <c r="H43" i="1"/>
  <c r="G43" i="1"/>
  <c r="J42" i="1"/>
  <c r="I42" i="1"/>
  <c r="H42" i="1"/>
  <c r="G42" i="1"/>
  <c r="J41" i="1"/>
  <c r="I41" i="1"/>
  <c r="H41" i="1"/>
  <c r="G41" i="1"/>
  <c r="L38" i="1"/>
  <c r="K34" i="1"/>
  <c r="L34" i="1" s="1"/>
  <c r="J34" i="1"/>
  <c r="I34" i="1"/>
  <c r="H34" i="1"/>
  <c r="G34" i="1"/>
  <c r="J28" i="1"/>
  <c r="L28" i="1" s="1"/>
  <c r="I28" i="1"/>
  <c r="H28" i="1"/>
  <c r="G28" i="1"/>
  <c r="L27" i="1"/>
  <c r="K26" i="1"/>
  <c r="J26" i="1"/>
  <c r="L26" i="1" s="1"/>
  <c r="I26" i="1"/>
  <c r="H26" i="1"/>
  <c r="G26" i="1"/>
  <c r="L24" i="1"/>
  <c r="L23" i="1"/>
  <c r="L22" i="1"/>
  <c r="K21" i="1"/>
  <c r="L21" i="1" s="1"/>
  <c r="J21" i="1"/>
  <c r="I21" i="1"/>
  <c r="H21" i="1"/>
  <c r="G21" i="1"/>
  <c r="L18" i="1"/>
  <c r="L17" i="1"/>
  <c r="K15" i="1"/>
  <c r="L15" i="1" s="1"/>
  <c r="J15" i="1"/>
  <c r="I15" i="1"/>
  <c r="H15" i="1"/>
  <c r="G15" i="1"/>
  <c r="K14" i="1"/>
  <c r="K169" i="1" s="1"/>
  <c r="J14" i="1"/>
  <c r="J169" i="1" s="1"/>
  <c r="I14" i="1"/>
  <c r="I169" i="1" s="1"/>
  <c r="H14" i="1"/>
  <c r="H169" i="1" s="1"/>
  <c r="G14" i="1"/>
  <c r="G169" i="1" s="1"/>
  <c r="K13" i="1"/>
  <c r="J13" i="1"/>
  <c r="J158" i="1" s="1"/>
  <c r="J161" i="1" s="1"/>
  <c r="I13" i="1"/>
  <c r="I158" i="1" s="1"/>
  <c r="H13" i="1"/>
  <c r="H158" i="1" s="1"/>
  <c r="H161" i="1" s="1"/>
  <c r="G13" i="1"/>
  <c r="G158" i="1" s="1"/>
  <c r="G161" i="1" s="1"/>
  <c r="K42" i="1" l="1"/>
  <c r="L13" i="1"/>
  <c r="L14" i="1"/>
  <c r="J163" i="1"/>
  <c r="J168" i="1" s="1"/>
  <c r="K164" i="1"/>
  <c r="K167" i="1" s="1"/>
  <c r="L42" i="1" l="1"/>
  <c r="K41" i="1"/>
  <c r="L41" i="1" l="1"/>
  <c r="K158" i="1"/>
  <c r="K161" i="1" l="1"/>
  <c r="L161" i="1" s="1"/>
  <c r="L158" i="1"/>
</calcChain>
</file>

<file path=xl/sharedStrings.xml><?xml version="1.0" encoding="utf-8"?>
<sst xmlns="http://schemas.openxmlformats.org/spreadsheetml/2006/main" count="294" uniqueCount="243">
  <si>
    <t>MUNICIPIUL TG MURES</t>
  </si>
  <si>
    <t>Anexa nr.2</t>
  </si>
  <si>
    <t>SC LOCATIV SA</t>
  </si>
  <si>
    <t>TG MURES, STR. BARTOK BELA NR.2A</t>
  </si>
  <si>
    <t>CUI RO 10755066</t>
  </si>
  <si>
    <t>Detalierea indicatorilor economico-financiari prevăzuţi în bugetul de venituri şi cheltuieli</t>
  </si>
  <si>
    <t>INDICATORI</t>
  </si>
  <si>
    <t>Nr. rd.</t>
  </si>
  <si>
    <t>Prevederi an precedent 2013</t>
  </si>
  <si>
    <t>Propuneri an curent 2014</t>
  </si>
  <si>
    <t xml:space="preserve"> Aprobat</t>
  </si>
  <si>
    <t xml:space="preserve"> Realizat 2013</t>
  </si>
  <si>
    <t xml:space="preserve"> Propuneri aprobate</t>
  </si>
  <si>
    <t>Propuneri rectificate</t>
  </si>
  <si>
    <t>Diferenta</t>
  </si>
  <si>
    <t>conform Hot. AGA</t>
  </si>
  <si>
    <t>conform Hotararii C.A.</t>
  </si>
  <si>
    <t>4a</t>
  </si>
  <si>
    <t>I.</t>
  </si>
  <si>
    <t>VENITURI TOTALE (Rd.2+Rd.22+Rd.28)</t>
  </si>
  <si>
    <t>Venituri totale din exploatare (Rd.3+Rd.8+Rd.9+Rd.12+Rd.13+Rd.14), din care:</t>
  </si>
  <si>
    <t>a)</t>
  </si>
  <si>
    <t xml:space="preserve">din producţia vândută (Rd.4+Rd.5+Rd.6+Rd.7), din care: 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</si>
  <si>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</si>
  <si>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</si>
  <si>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</si>
  <si>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</si>
  <si>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</si>
  <si>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</si>
  <si>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</si>
  <si>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</t>
  </si>
  <si>
    <t>b)</t>
  </si>
  <si>
    <t>din vânzarea mărfurilor</t>
  </si>
  <si>
    <t>c)</t>
  </si>
  <si>
    <t xml:space="preserve">din subvenţii şi transferuri de exploatare aferente cifrei de afaceri nete (Rd.10+Rd.11), din care: </t>
  </si>
  <si>
    <t>c1</t>
  </si>
  <si>
    <t>subvenţii, cf. prevederilor  legale în vigoare</t>
  </si>
  <si>
    <t>c2</t>
  </si>
  <si>
    <t>transferuri, cf.  prevederilor    legale  în  vigoare</t>
  </si>
  <si>
    <t>d)</t>
  </si>
  <si>
    <t>din producţia de imobilizări</t>
  </si>
  <si>
    <t>e)</t>
  </si>
  <si>
    <t>venituri aferente costului producţiei în curs de execuţie</t>
  </si>
  <si>
    <t>f)</t>
  </si>
  <si>
    <t>alte venituri din exploatare (Rd.15+Rd.16+Rd.19+Rd.20+Rd.21), din care:</t>
  </si>
  <si>
    <t>f1)</t>
  </si>
  <si>
    <t>din amenzi şi penalităţi</t>
  </si>
  <si>
    <t>f2)</t>
  </si>
  <si>
    <t>din vânzarea activelor şi alte operaţii de capital (Rd.18+Rd.19), din care:</t>
  </si>
  <si>
    <t xml:space="preserve"> - active corporale</t>
  </si>
  <si>
    <t xml:space="preserve"> - active necorporale</t>
  </si>
  <si>
    <t>f3)</t>
  </si>
  <si>
    <t>din subvenţii pentru investiţii</t>
  </si>
  <si>
    <t>f4)</t>
  </si>
  <si>
    <t>din valorificarea certificatelor CO2</t>
  </si>
  <si>
    <t>f5)</t>
  </si>
  <si>
    <t>Venituri financiare (Rd.23+Rd.24+Rd.25+Rd.26+Rd.27),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</si>
  <si>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</si>
  <si>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</si>
  <si>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</si>
  <si>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</si>
  <si>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</si>
  <si>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Venituri extraordinare</t>
  </si>
  <si>
    <t>II</t>
  </si>
  <si>
    <t>CHELTUIELI TOTALE  (Rd.30+Rd.136+Rd.144)</t>
  </si>
  <si>
    <t xml:space="preserve">Cheltuieli de exploatare (Rd.31+Rd.79+Rd.86+Rd.120), din care: </t>
  </si>
  <si>
    <t xml:space="preserve">A. Cheltuieli cu bunuri şi servicii (Rd.32+Rd.40+Rd.46), din care: </t>
  </si>
  <si>
    <t>A1</t>
  </si>
  <si>
    <t>Cheltuieli privind stocurile (Rd.33+Rd.34+Rd.37+Rd.38+Rd.39),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</si>
  <si>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</si>
  <si>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</si>
  <si>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</si>
  <si>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</si>
  <si>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</si>
  <si>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</si>
  <si>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</si>
  <si>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</si>
  <si>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</si>
  <si>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</si>
  <si>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 xml:space="preserve">Cheltuieli privind serviciile executate de terţi (Rd.41+Rd.42+Rd.45), din care: </t>
  </si>
  <si>
    <t>cheltuieli cu întreţinerea şi reparaţiile</t>
  </si>
  <si>
    <t xml:space="preserve">b) </t>
  </si>
  <si>
    <t>cheltuieli privind chiriile (Rd.43+Rd.44) din care:</t>
  </si>
  <si>
    <t xml:space="preserve"> - către operatori cu capital integral/majoritar de stat</t>
  </si>
  <si>
    <t xml:space="preserve"> - către operatori cu capital privat</t>
  </si>
  <si>
    <t>prime de asigurare</t>
  </si>
  <si>
    <t>A3</t>
  </si>
  <si>
    <t xml:space="preserve">Cheltuieli cu alte servicii executate de terţi (Rd.47+Rd.48+Rd.50+Rd.57+Rd.62+Rd.63+Rd.67+   Rd.68+Rd.69+Rd.78), din care: </t>
  </si>
  <si>
    <t>cheltuieli cu colaboratorii</t>
  </si>
  <si>
    <t>cheltuieli privind comisioanele şi onorariul, din care:</t>
  </si>
  <si>
    <t>cheltuieli privind consultanţa juridică</t>
  </si>
  <si>
    <t>cheltuieli de protocol, reclamă şi publicitate (Rd.51+Rd.53), din care:</t>
  </si>
  <si>
    <t>c1)</t>
  </si>
  <si>
    <t>cheltuieli de protocol, din care:</t>
  </si>
  <si>
    <t xml:space="preserve"> - tichete cadou potrivit Legii nr.193/2006, cu modificările ulterioare</t>
  </si>
  <si>
    <t>c2)</t>
  </si>
  <si>
    <t>cheltuieli de reclamă şi publicitate, din care:</t>
  </si>
  <si>
    <t xml:space="preserve"> -  tichete cadou ptr. cheltuieli de reclamă şi publicitate, potrivit Legii  nr.193/2006, cu modificările ulterioare</t>
  </si>
  <si>
    <t xml:space="preserve"> - tichete cadou ptr. campanii de marketing, studiul pieţei, promovarea pe pieţe existente sau noi, potrivit Legii nr.193/2006, cu  modificările ulterioare</t>
  </si>
  <si>
    <t xml:space="preserve"> - ch.de promovare a produselor</t>
  </si>
  <si>
    <t>Ch. cu sponsorizarea (Rd.58+Rd.59+Rd.60+Rd.61), din care:</t>
  </si>
  <si>
    <t>d1)</t>
  </si>
  <si>
    <t>ch.de sponsorizare a cluburilor sportive</t>
  </si>
  <si>
    <t>d2)</t>
  </si>
  <si>
    <t>ch. de sponsorizare a unităţilor de cult</t>
  </si>
  <si>
    <t>d3)</t>
  </si>
  <si>
    <t xml:space="preserve">ch. privind acordarea ajutoarelor umanitare si sociale </t>
  </si>
  <si>
    <t>d4)</t>
  </si>
  <si>
    <t>alte cheltuieli cu sponsorizarea</t>
  </si>
  <si>
    <t>cheltuieli cu transportul de bunuri şi persoane</t>
  </si>
  <si>
    <t>cheltuieli de deplasare, detaşare, transfer, din care:</t>
  </si>
  <si>
    <t xml:space="preserve">     - cheltuieli cu diurna (Rd.65+Rd.66), din care: </t>
  </si>
  <si>
    <t xml:space="preserve">              -interna</t>
  </si>
  <si>
    <t xml:space="preserve">              -externa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</si>
  <si>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</si>
  <si>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</si>
  <si>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</si>
  <si>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</si>
  <si>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</si>
  <si>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</si>
  <si>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</si>
  <si>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</si>
  <si>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</si>
  <si>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</si>
  <si>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</si>
  <si>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</si>
  <si>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</si>
  <si>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</si>
  <si>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t>i5)</t>
  </si>
  <si>
    <t>cheltuieli cu prestaţiile efectuate de filiale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</si>
  <si>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</si>
  <si>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</si>
  <si>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</si>
  <si>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</si>
  <si>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</si>
  <si>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>alte cheltuieli</t>
  </si>
  <si>
    <t xml:space="preserve">B  Cheltuieli cu impozite, taxe şi vărsăminte asimilate (Rd.80+Rd.81+Rd.82+Rd.83+Rd.84+Rd.85), din care: </t>
  </si>
  <si>
    <t>ch. cu taxa pt.activitatea de exploatare  a resurselor minerale</t>
  </si>
  <si>
    <t>ch. cu redevenţa pentru  concesionarea  bunurilor publice şi resursele minerale</t>
  </si>
  <si>
    <t>ch. cu taxa de licenţă</t>
  </si>
  <si>
    <t>ch. cu taxa de autorizare</t>
  </si>
  <si>
    <t>ch. cu taxa de mediu</t>
  </si>
  <si>
    <t xml:space="preserve">cheltuieli cu alte taxe şi impozite </t>
  </si>
  <si>
    <t>C. Cheltuieli cu personalul (Rd.87+Rd.100+Rd.104+Rd.113), din care:</t>
  </si>
  <si>
    <t>C0</t>
  </si>
  <si>
    <t>Cheltuieli de natură salarială (Rd.88+ Rd.92)</t>
  </si>
  <si>
    <t>C1</t>
  </si>
  <si>
    <t>Cheltuieli  cu salariile (Rd.89+Rd.90+Rd.91), din care:</t>
  </si>
  <si>
    <t xml:space="preserve"> a) salarii de bază</t>
  </si>
  <si>
    <t xml:space="preserve"> b) sporuri, prime şi alte bonificaţii aferente salariului de bază (conform CCM)</t>
  </si>
  <si>
    <t xml:space="preserve"> c) alte bonificaţii (conform CCM)</t>
  </si>
  <si>
    <t>C2</t>
  </si>
  <si>
    <t xml:space="preserve">Bonusuri (Rd.93+Rd.96+Rd.97+Rd.98+ Rd.99), din care: </t>
  </si>
  <si>
    <t>a) cheltuieli sociale prevăzute la art. 21 din Legea nr. 571/2003 privind Codul fiscal, cu modificările şi completările ulterioare, din care:</t>
  </si>
  <si>
    <t xml:space="preserve"> - tichete de creşă, cf. Legii nr. 193/2006, cu modificările ulterioare;</t>
  </si>
  <si>
    <t xml:space="preserve"> - tichete cadou pentru cheltuieli sociale potrivit Legii nr. 193/2006, cu modificările ulterioare;</t>
  </si>
  <si>
    <t>b) tichete de masă;</t>
  </si>
  <si>
    <t>c) tichete de vacanţă;</t>
  </si>
  <si>
    <t>d) ch. privind participarea  salariaţilor la profitul obtinut în anul precedent</t>
  </si>
  <si>
    <t>e) alte cheltuieli conform CCM.</t>
  </si>
  <si>
    <t>C3</t>
  </si>
  <si>
    <t>Alte cheltuieli cu personalul (Rd.101+Rd.102+Rd.103), din care:</t>
  </si>
  <si>
    <t>a) ch. cu plăţile compensatorii   aferente disponibilizărilor de personal</t>
  </si>
  <si>
    <t>b) ch. cu drepturile  salariale cuvenite în baza unor hotărâri judecătoreşti</t>
  </si>
  <si>
    <t>c) cheltuieli de natură salarială aferente restructurarii, privatizarii, administrator special, alte comisii si comitete</t>
  </si>
  <si>
    <t>C4</t>
  </si>
  <si>
    <t>Cheltuieli aferente contractului de mandat si a altor organe de conducere si control, comisii si comitete (Rd.105+Rd.108+Rd.111+ Rd.112), din care:</t>
  </si>
  <si>
    <t>a) pentru directori/directorat</t>
  </si>
  <si>
    <t>-componenta fixă</t>
  </si>
  <si>
    <t>-componenta variabilă</t>
  </si>
  <si>
    <t>b) pentru consiliul de administraţie/consiliul de supraveghere, din care:</t>
  </si>
  <si>
    <t>c) pentru AGA şi cenzori</t>
  </si>
  <si>
    <t>d) pentru alte comisii şi comitete constituite potrivit legii</t>
  </si>
  <si>
    <t>C5</t>
  </si>
  <si>
    <t xml:space="preserve">Cheltuieli cu asigurările şi protecţia socială, fondurile speciale şi alte obligaţii legale (Rd.114+Rd.115+Rd.116+Rd.117+Rd.118+Rd.119), din care: </t>
  </si>
  <si>
    <t>a) ch. privind contribuţia la asigurări sociale</t>
  </si>
  <si>
    <t xml:space="preserve">b) ch. privind contribuţia la asigurări pt.somaj </t>
  </si>
  <si>
    <t>c) ch. privind  contribuţia la asigurări sociale  de  sănătate</t>
  </si>
  <si>
    <t>d) ch. privind  contribuţiile la fondurile speciale aferente  fondului de salarii</t>
  </si>
  <si>
    <t>e) ch. privind  contribuţiia unităţii la schemele de pensii</t>
  </si>
  <si>
    <t>f) cheltuieli privind alte contribuţii si fonduri speciale</t>
  </si>
  <si>
    <t>D. Alte cheltuieli de exploatare (Rd.121+Rd.124+Rd.125+Rd.126+Rd.127+Rd.128), din care:</t>
  </si>
  <si>
    <t>cheltuieli cu majorări şi penalităţi (Rd.122+Rd.123), din care:</t>
  </si>
  <si>
    <t xml:space="preserve">     - către bugetul general consolidat</t>
  </si>
  <si>
    <t xml:space="preserve">     - către alţi creditori</t>
  </si>
  <si>
    <t>cheltuieli privind activele imobilizate</t>
  </si>
  <si>
    <t>cheltuieli aferente transferurilor pentru plata personalului</t>
  </si>
  <si>
    <t>ch. cu amortizarea imobilizărilor corporale şi necorporale</t>
  </si>
  <si>
    <t xml:space="preserve">f) </t>
  </si>
  <si>
    <t>ajustări şi deprecieri pentru pierdere de valoare şi provizioane (Rd.129-Rd.131), din care:</t>
  </si>
  <si>
    <t xml:space="preserve">cheltuieli privind ajustările şi provizioanele </t>
  </si>
  <si>
    <t>f1.1)</t>
  </si>
  <si>
    <t xml:space="preserve">-provizioane privind participarea la profit a salariaţilor </t>
  </si>
  <si>
    <t>f1.2)</t>
  </si>
  <si>
    <t>- provizioane in legatura cu contractul de mandat</t>
  </si>
  <si>
    <t>130a</t>
  </si>
  <si>
    <t>venituri din provizioane şi ajustări pentru depreciere sau pierderi de valoare , din care:</t>
  </si>
  <si>
    <t>f2.1)</t>
  </si>
  <si>
    <t>din anularea provizioanelor (Rd.133+Rd.134+Rd.135), din care:</t>
  </si>
  <si>
    <t xml:space="preserve"> - din participarea salariaţilor la profit</t>
  </si>
  <si>
    <t xml:space="preserve"> - din deprecierea imobilizărilor corporale şi a activelor circulante</t>
  </si>
  <si>
    <t xml:space="preserve"> - venituri din alte provizioane</t>
  </si>
  <si>
    <t xml:space="preserve">Cheltuieli financiare (Rd.137+Rd.140+Rd.143), din care: </t>
  </si>
  <si>
    <t>cheltuieli privind dobânzile (Rd.138+Rd.139), din care:</t>
  </si>
  <si>
    <t>aferente creditelor pentru investiţii</t>
  </si>
  <si>
    <t>aferente creditelor pentru activitatea curentă</t>
  </si>
  <si>
    <t>cheltuieli din diferenţe de curs valutar (Rd.141+Rd.142), din care:</t>
  </si>
  <si>
    <t>alte cheltuieli financiare</t>
  </si>
  <si>
    <t>Cheltuieli extraordinare</t>
  </si>
  <si>
    <t>III</t>
  </si>
  <si>
    <t>REZULTATUL BRUT (profit/pierdere)   (Rd.1-Rd.29)</t>
  </si>
  <si>
    <t>venituri neimpozabile</t>
  </si>
  <si>
    <t>cheltuieli nedeductibile fiscal</t>
  </si>
  <si>
    <t>IV</t>
  </si>
  <si>
    <t>IMPOZIT PE PROFIT</t>
  </si>
  <si>
    <t>V</t>
  </si>
  <si>
    <t>DATE DE FUNDAMENTARE</t>
  </si>
  <si>
    <t>Cheltuieli de natură salarială (Rd.87)</t>
  </si>
  <si>
    <t>Cheltuieli  cu salariile (Rd.88)</t>
  </si>
  <si>
    <t>Nr. de personal prognozat la finele anului</t>
  </si>
  <si>
    <t xml:space="preserve">Nr.mediu de salariaţi </t>
  </si>
  <si>
    <t>Castigul mediu lunar pe salariat deterninat pe baza cheltuielilor cu salariile              (Rd.151/Rd.153)/12*1000</t>
  </si>
  <si>
    <t xml:space="preserve"> b)</t>
  </si>
  <si>
    <t>Câştigul mediu  lunar pe salariat (lei/persoană) determinat pe baza cheltuielilor de natură salarială (Rd.150/Rd.153)/12*1000</t>
  </si>
  <si>
    <t>Productivitatea muncii în unităţi valorice pe total personal mediu (mii lei/persoană) (Rd.2/Rd.153)</t>
  </si>
  <si>
    <t>Productivitatea muncii în unităţi fizice pe total personal mediu (cantitate produse finite/persoană) W=QPF/Rd.153</t>
  </si>
  <si>
    <t>Elemente de calcul a productivitatii muncii in  unităţi fizice, din care</t>
  </si>
  <si>
    <t xml:space="preserve"> - cantitatea de produse finite (QPF)</t>
  </si>
  <si>
    <t xml:space="preserve"> - pret mediu (p)</t>
  </si>
  <si>
    <t xml:space="preserve"> - valoare=QPF x  p</t>
  </si>
  <si>
    <t xml:space="preserve"> - pondere in venituri totale de exploatare =   Rd.161/Rd.2</t>
  </si>
  <si>
    <t>Plăţi restante</t>
  </si>
  <si>
    <t xml:space="preserve">Creanţe restante, din care: </t>
  </si>
  <si>
    <t xml:space="preserve"> - de la operatori cu capital integral/majoritar de stat</t>
  </si>
  <si>
    <t xml:space="preserve"> - de la operatori cu capital privat</t>
  </si>
  <si>
    <t xml:space="preserve"> - de la bugetul de stat</t>
  </si>
  <si>
    <t xml:space="preserve"> - de la bugetul local</t>
  </si>
  <si>
    <t xml:space="preserve"> - de la alte entitati</t>
  </si>
  <si>
    <t>DIRECTOR GENERAL</t>
  </si>
  <si>
    <t>CONTABIL SEF</t>
  </si>
  <si>
    <t>MOLDOVAN OVIDIU</t>
  </si>
  <si>
    <t>FRANCEAN RAMONA</t>
  </si>
  <si>
    <r>
      <t xml:space="preserve">      -</t>
    </r>
    <r>
      <rPr>
        <i/>
        <sz val="11"/>
        <rFont val="Times New Roman"/>
        <family val="1"/>
      </rPr>
      <t>aferente bunurilor de natura domeniului public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</si>
</sst>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5">
    <xf numFmtId="0" fontId="0" fillId="0" borderId="0" xfId="0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/>
    </xf>
    <xf numFmtId="3" fontId="3" fillId="0" borderId="5" xfId="2" applyNumberFormat="1" applyFont="1" applyFill="1" applyBorder="1" applyAlignment="1">
      <alignment horizontal="right"/>
    </xf>
    <xf numFmtId="0" fontId="4" fillId="0" borderId="5" xfId="2" applyFont="1" applyFill="1" applyBorder="1" applyAlignment="1">
      <alignment horizontal="center"/>
    </xf>
    <xf numFmtId="3" fontId="4" fillId="0" borderId="5" xfId="2" applyNumberFormat="1" applyFont="1" applyFill="1" applyBorder="1" applyAlignment="1">
      <alignment horizontal="right"/>
    </xf>
    <xf numFmtId="3" fontId="3" fillId="0" borderId="5" xfId="2" applyNumberFormat="1" applyFont="1" applyFill="1" applyBorder="1" applyAlignment="1"/>
    <xf numFmtId="3" fontId="4" fillId="0" borderId="5" xfId="2" applyNumberFormat="1" applyFont="1" applyFill="1" applyBorder="1" applyAlignment="1"/>
    <xf numFmtId="0" fontId="4" fillId="0" borderId="5" xfId="2" applyFont="1" applyFill="1" applyBorder="1" applyAlignment="1">
      <alignment horizontal="right"/>
    </xf>
    <xf numFmtId="3" fontId="3" fillId="0" borderId="4" xfId="2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 wrapText="1"/>
    </xf>
    <xf numFmtId="3" fontId="3" fillId="0" borderId="15" xfId="2" applyNumberFormat="1" applyFont="1" applyFill="1" applyBorder="1" applyAlignment="1">
      <alignment horizontal="right"/>
    </xf>
    <xf numFmtId="3" fontId="4" fillId="0" borderId="15" xfId="2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3" fillId="0" borderId="4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wrapText="1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wrapText="1"/>
    </xf>
    <xf numFmtId="0" fontId="4" fillId="0" borderId="0" xfId="1" applyFont="1" applyFill="1" applyBorder="1" applyAlignment="1">
      <alignment horizontal="left" vertical="top" wrapText="1"/>
    </xf>
    <xf numFmtId="0" fontId="1" fillId="0" borderId="0" xfId="0" applyFont="1"/>
    <xf numFmtId="0" fontId="4" fillId="0" borderId="5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vertical="center"/>
    </xf>
    <xf numFmtId="0" fontId="4" fillId="0" borderId="5" xfId="2" applyFont="1" applyFill="1" applyBorder="1" applyAlignment="1">
      <alignment vertical="top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vertical="center" wrapText="1"/>
    </xf>
    <xf numFmtId="0" fontId="5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left" vertical="top" wrapText="1"/>
    </xf>
    <xf numFmtId="0" fontId="4" fillId="0" borderId="6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/>
    </xf>
    <xf numFmtId="0" fontId="4" fillId="0" borderId="8" xfId="2" applyFont="1" applyFill="1" applyBorder="1" applyAlignment="1">
      <alignment vertical="top" wrapText="1"/>
    </xf>
    <xf numFmtId="49" fontId="4" fillId="0" borderId="8" xfId="2" applyNumberFormat="1" applyFont="1" applyFill="1" applyBorder="1" applyAlignment="1">
      <alignment horizontal="left" vertical="top" wrapText="1"/>
    </xf>
    <xf numFmtId="0" fontId="4" fillId="0" borderId="8" xfId="2" applyFont="1" applyFill="1" applyBorder="1" applyAlignment="1">
      <alignment horizontal="left" vertical="top" wrapText="1"/>
    </xf>
    <xf numFmtId="0" fontId="3" fillId="0" borderId="4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top" wrapText="1"/>
    </xf>
    <xf numFmtId="0" fontId="3" fillId="0" borderId="15" xfId="2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top" wrapText="1"/>
    </xf>
    <xf numFmtId="0" fontId="4" fillId="0" borderId="6" xfId="2" applyFont="1" applyFill="1" applyBorder="1" applyAlignment="1">
      <alignment horizontal="left" vertical="top" wrapText="1"/>
    </xf>
    <xf numFmtId="0" fontId="4" fillId="0" borderId="8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6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 wrapText="1"/>
    </xf>
    <xf numFmtId="0" fontId="4" fillId="0" borderId="5" xfId="2" applyFont="1" applyFill="1" applyBorder="1"/>
    <xf numFmtId="0" fontId="4" fillId="0" borderId="5" xfId="2" applyFont="1" applyFill="1" applyBorder="1" applyAlignment="1"/>
    <xf numFmtId="0" fontId="4" fillId="0" borderId="5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vertical="top" wrapText="1"/>
    </xf>
    <xf numFmtId="0" fontId="5" fillId="0" borderId="5" xfId="2" applyFont="1" applyFill="1" applyBorder="1" applyAlignment="1">
      <alignment horizontal="center" vertical="top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</cellXfs>
  <cellStyles count="3">
    <cellStyle name="Normal" xfId="0" builtinId="0"/>
    <cellStyle name="Normal_BVC sint. v.23.01.2013" xfId="1"/>
    <cellStyle name="Normal_Copy of Copy of BVC analiti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abSelected="1" topLeftCell="A163" workbookViewId="0">
      <selection activeCell="R160" sqref="R160"/>
    </sheetView>
  </sheetViews>
  <sheetFormatPr defaultRowHeight="15" outlineLevelCol="1" x14ac:dyDescent="0.25"/>
  <cols>
    <col min="1" max="1" width="4.7109375" style="8" customWidth="1"/>
    <col min="2" max="2" width="3.42578125" style="34" customWidth="1"/>
    <col min="3" max="3" width="3.7109375" style="34" customWidth="1"/>
    <col min="4" max="4" width="4.5703125" style="34" customWidth="1"/>
    <col min="5" max="5" width="44.42578125" style="35" customWidth="1"/>
    <col min="6" max="6" width="5" style="9" customWidth="1"/>
    <col min="7" max="7" width="11" style="10" hidden="1" customWidth="1" outlineLevel="1"/>
    <col min="8" max="8" width="10.28515625" style="11" hidden="1" customWidth="1" outlineLevel="1"/>
    <col min="9" max="9" width="11.5703125" style="11" hidden="1" customWidth="1" outlineLevel="1"/>
    <col min="10" max="10" width="11.85546875" style="11" customWidth="1" collapsed="1"/>
    <col min="11" max="11" width="12" style="11" customWidth="1"/>
    <col min="12" max="12" width="9.7109375" style="11" customWidth="1"/>
    <col min="13" max="16384" width="9.140625" style="37"/>
  </cols>
  <sheetData>
    <row r="1" spans="1:12" x14ac:dyDescent="0.25">
      <c r="A1" s="1" t="s">
        <v>0</v>
      </c>
      <c r="B1" s="29"/>
      <c r="C1" s="30"/>
      <c r="D1" s="29"/>
      <c r="E1" s="31"/>
      <c r="F1" s="2"/>
      <c r="G1" s="2"/>
      <c r="H1" s="3"/>
      <c r="I1" s="4"/>
      <c r="J1" s="4"/>
      <c r="K1" s="4"/>
      <c r="L1" s="4" t="s">
        <v>1</v>
      </c>
    </row>
    <row r="2" spans="1:12" x14ac:dyDescent="0.25">
      <c r="A2" s="1" t="s">
        <v>2</v>
      </c>
      <c r="B2" s="29"/>
      <c r="C2" s="30"/>
      <c r="D2" s="29"/>
      <c r="E2" s="31"/>
      <c r="F2" s="2"/>
      <c r="G2" s="2"/>
      <c r="H2" s="3"/>
      <c r="I2" s="4"/>
      <c r="J2" s="4"/>
      <c r="K2" s="4"/>
      <c r="L2" s="4"/>
    </row>
    <row r="3" spans="1:12" x14ac:dyDescent="0.25">
      <c r="A3" s="1" t="s">
        <v>3</v>
      </c>
      <c r="B3" s="29"/>
      <c r="C3" s="30"/>
      <c r="D3" s="29"/>
      <c r="E3" s="31"/>
      <c r="F3" s="2"/>
      <c r="G3" s="2"/>
      <c r="H3" s="3"/>
      <c r="I3" s="4"/>
      <c r="J3" s="4"/>
      <c r="K3" s="4"/>
      <c r="L3" s="4"/>
    </row>
    <row r="4" spans="1:12" x14ac:dyDescent="0.25">
      <c r="A4" s="1" t="s">
        <v>4</v>
      </c>
      <c r="B4" s="29"/>
      <c r="C4" s="30"/>
      <c r="D4" s="29"/>
      <c r="E4" s="31"/>
      <c r="F4" s="2"/>
      <c r="G4" s="2"/>
      <c r="H4" s="3"/>
      <c r="I4" s="4"/>
      <c r="J4" s="4"/>
      <c r="K4" s="4"/>
      <c r="L4" s="4"/>
    </row>
    <row r="5" spans="1:12" x14ac:dyDescent="0.25">
      <c r="A5" s="5"/>
      <c r="B5" s="32"/>
      <c r="C5" s="32"/>
      <c r="D5" s="32"/>
      <c r="E5" s="33"/>
      <c r="F5" s="6"/>
      <c r="G5" s="6"/>
      <c r="H5" s="4"/>
      <c r="I5" s="4"/>
      <c r="J5" s="7"/>
      <c r="K5" s="4"/>
      <c r="L5" s="4"/>
    </row>
    <row r="6" spans="1:12" x14ac:dyDescent="0.25">
      <c r="A6" s="65" t="s">
        <v>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9" spans="1:12" x14ac:dyDescent="0.25">
      <c r="A9" s="94"/>
      <c r="B9" s="95"/>
      <c r="C9" s="96"/>
      <c r="D9" s="102" t="s">
        <v>6</v>
      </c>
      <c r="E9" s="103"/>
      <c r="F9" s="91" t="s">
        <v>7</v>
      </c>
      <c r="G9" s="109" t="s">
        <v>8</v>
      </c>
      <c r="H9" s="109"/>
      <c r="I9" s="109"/>
      <c r="J9" s="110" t="s">
        <v>9</v>
      </c>
      <c r="K9" s="111"/>
      <c r="L9" s="112"/>
    </row>
    <row r="10" spans="1:12" x14ac:dyDescent="0.25">
      <c r="A10" s="97"/>
      <c r="B10" s="65"/>
      <c r="C10" s="98"/>
      <c r="D10" s="104"/>
      <c r="E10" s="105"/>
      <c r="F10" s="108"/>
      <c r="G10" s="113" t="s">
        <v>10</v>
      </c>
      <c r="H10" s="114"/>
      <c r="I10" s="91" t="s">
        <v>11</v>
      </c>
      <c r="J10" s="91" t="s">
        <v>12</v>
      </c>
      <c r="K10" s="91" t="s">
        <v>13</v>
      </c>
      <c r="L10" s="91" t="s">
        <v>14</v>
      </c>
    </row>
    <row r="11" spans="1:12" ht="42.75" x14ac:dyDescent="0.25">
      <c r="A11" s="99"/>
      <c r="B11" s="100"/>
      <c r="C11" s="101"/>
      <c r="D11" s="106"/>
      <c r="E11" s="107"/>
      <c r="F11" s="92"/>
      <c r="G11" s="12" t="s">
        <v>15</v>
      </c>
      <c r="H11" s="12" t="s">
        <v>16</v>
      </c>
      <c r="I11" s="92"/>
      <c r="J11" s="92"/>
      <c r="K11" s="92"/>
      <c r="L11" s="92"/>
    </row>
    <row r="12" spans="1:12" x14ac:dyDescent="0.25">
      <c r="A12" s="13">
        <v>0</v>
      </c>
      <c r="B12" s="77">
        <v>1</v>
      </c>
      <c r="C12" s="77"/>
      <c r="D12" s="93">
        <v>2</v>
      </c>
      <c r="E12" s="93"/>
      <c r="F12" s="14">
        <v>3</v>
      </c>
      <c r="G12" s="14">
        <v>4</v>
      </c>
      <c r="H12" s="14" t="s">
        <v>17</v>
      </c>
      <c r="I12" s="14">
        <v>5</v>
      </c>
      <c r="J12" s="14">
        <v>6</v>
      </c>
      <c r="K12" s="14">
        <v>7</v>
      </c>
      <c r="L12" s="14">
        <v>8</v>
      </c>
    </row>
    <row r="13" spans="1:12" x14ac:dyDescent="0.25">
      <c r="A13" s="13" t="s">
        <v>18</v>
      </c>
      <c r="B13" s="38"/>
      <c r="C13" s="38"/>
      <c r="D13" s="70" t="s">
        <v>19</v>
      </c>
      <c r="E13" s="70"/>
      <c r="F13" s="14">
        <v>1</v>
      </c>
      <c r="G13" s="15">
        <f>G14+G34+G40</f>
        <v>8596</v>
      </c>
      <c r="H13" s="15">
        <f>H14+H34+H40</f>
        <v>8596</v>
      </c>
      <c r="I13" s="15">
        <f>I14+I34+I40</f>
        <v>6558</v>
      </c>
      <c r="J13" s="15">
        <f>J14+J34+J40</f>
        <v>4223</v>
      </c>
      <c r="K13" s="15">
        <f>K14+K34+K40</f>
        <v>3583</v>
      </c>
      <c r="L13" s="15">
        <f>K13-J13</f>
        <v>-640</v>
      </c>
    </row>
    <row r="14" spans="1:12" x14ac:dyDescent="0.25">
      <c r="A14" s="87"/>
      <c r="B14" s="39">
        <v>1</v>
      </c>
      <c r="C14" s="38"/>
      <c r="D14" s="67" t="s">
        <v>20</v>
      </c>
      <c r="E14" s="67"/>
      <c r="F14" s="14">
        <v>2</v>
      </c>
      <c r="G14" s="15">
        <f>G15+G20+G21+G24+G25+G26</f>
        <v>8592</v>
      </c>
      <c r="H14" s="15">
        <f>H15+H20+H21+H24+H25+H26</f>
        <v>8592</v>
      </c>
      <c r="I14" s="15">
        <f>I15+I20+I21+I24+I25+I26</f>
        <v>6555</v>
      </c>
      <c r="J14" s="17">
        <f>J15+J20+J21+J24+J25+J26</f>
        <v>4221</v>
      </c>
      <c r="K14" s="17">
        <f>K15+K20+K21+K24+K25+K26</f>
        <v>3581</v>
      </c>
      <c r="L14" s="17">
        <f t="shared" ref="L14:L77" si="0">K14-J14</f>
        <v>-640</v>
      </c>
    </row>
    <row r="15" spans="1:12" x14ac:dyDescent="0.25">
      <c r="A15" s="87"/>
      <c r="B15" s="77"/>
      <c r="C15" s="38" t="s">
        <v>21</v>
      </c>
      <c r="D15" s="67" t="s">
        <v>22</v>
      </c>
      <c r="E15" s="67"/>
      <c r="F15" s="16">
        <v>3</v>
      </c>
      <c r="G15" s="17">
        <f>G16+G17+G18+G19</f>
        <v>4170</v>
      </c>
      <c r="H15" s="17">
        <f>H16+H17+H18+H19</f>
        <v>4170</v>
      </c>
      <c r="I15" s="17">
        <f>I16+I17+I18+I19</f>
        <v>4222</v>
      </c>
      <c r="J15" s="17">
        <f>J16+J17+J18+J19</f>
        <v>2591</v>
      </c>
      <c r="K15" s="17">
        <f>K16+K17+K18+K19</f>
        <v>2591</v>
      </c>
      <c r="L15" s="17">
        <f t="shared" si="0"/>
        <v>0</v>
      </c>
    </row>
    <row r="16" spans="1:12" x14ac:dyDescent="0.25">
      <c r="A16" s="87"/>
      <c r="B16" s="77"/>
      <c r="C16" s="38"/>
      <c r="D16" s="40" t="s">
        <v>23</v>
      </c>
      <c r="E16" s="40" t="s">
        <v>24</v>
      </c>
      <c r="F16" s="16">
        <v>4</v>
      </c>
      <c r="G16" s="17"/>
      <c r="H16" s="17"/>
      <c r="I16" s="17"/>
      <c r="J16" s="17"/>
      <c r="K16" s="17"/>
      <c r="L16" s="17"/>
    </row>
    <row r="17" spans="1:12" x14ac:dyDescent="0.25">
      <c r="A17" s="87"/>
      <c r="B17" s="77"/>
      <c r="C17" s="38"/>
      <c r="D17" s="40" t="s">
        <v>25</v>
      </c>
      <c r="E17" s="40" t="s">
        <v>26</v>
      </c>
      <c r="F17" s="16">
        <v>5</v>
      </c>
      <c r="G17" s="17">
        <v>24</v>
      </c>
      <c r="H17" s="17">
        <v>24</v>
      </c>
      <c r="I17" s="17">
        <v>10</v>
      </c>
      <c r="J17" s="17">
        <v>70</v>
      </c>
      <c r="K17" s="17">
        <v>70</v>
      </c>
      <c r="L17" s="17">
        <f t="shared" si="0"/>
        <v>0</v>
      </c>
    </row>
    <row r="18" spans="1:12" x14ac:dyDescent="0.25">
      <c r="A18" s="87"/>
      <c r="B18" s="77"/>
      <c r="C18" s="38"/>
      <c r="D18" s="40" t="s">
        <v>27</v>
      </c>
      <c r="E18" s="40" t="s">
        <v>28</v>
      </c>
      <c r="F18" s="16">
        <v>6</v>
      </c>
      <c r="G18" s="17">
        <v>2224</v>
      </c>
      <c r="H18" s="17">
        <v>2224</v>
      </c>
      <c r="I18" s="17">
        <v>2267</v>
      </c>
      <c r="J18" s="17">
        <v>2521</v>
      </c>
      <c r="K18" s="17">
        <v>2521</v>
      </c>
      <c r="L18" s="17">
        <f t="shared" si="0"/>
        <v>0</v>
      </c>
    </row>
    <row r="19" spans="1:12" x14ac:dyDescent="0.25">
      <c r="A19" s="87"/>
      <c r="B19" s="77"/>
      <c r="C19" s="38"/>
      <c r="D19" s="40" t="s">
        <v>29</v>
      </c>
      <c r="E19" s="40" t="s">
        <v>30</v>
      </c>
      <c r="F19" s="16">
        <v>7</v>
      </c>
      <c r="G19" s="17">
        <v>1922</v>
      </c>
      <c r="H19" s="17">
        <v>1922</v>
      </c>
      <c r="I19" s="17">
        <v>1945</v>
      </c>
      <c r="J19" s="17"/>
      <c r="K19" s="17"/>
      <c r="L19" s="17"/>
    </row>
    <row r="20" spans="1:12" x14ac:dyDescent="0.25">
      <c r="A20" s="87"/>
      <c r="B20" s="77"/>
      <c r="C20" s="38" t="s">
        <v>31</v>
      </c>
      <c r="D20" s="67" t="s">
        <v>32</v>
      </c>
      <c r="E20" s="67"/>
      <c r="F20" s="16">
        <v>8</v>
      </c>
      <c r="G20" s="17"/>
      <c r="H20" s="17"/>
      <c r="I20" s="17"/>
      <c r="J20" s="17"/>
      <c r="K20" s="17"/>
      <c r="L20" s="17"/>
    </row>
    <row r="21" spans="1:12" x14ac:dyDescent="0.25">
      <c r="A21" s="87"/>
      <c r="B21" s="77"/>
      <c r="C21" s="38" t="s">
        <v>33</v>
      </c>
      <c r="D21" s="67" t="s">
        <v>34</v>
      </c>
      <c r="E21" s="67"/>
      <c r="F21" s="16">
        <v>9</v>
      </c>
      <c r="G21" s="17">
        <f>SUM(G22:G23)</f>
        <v>659</v>
      </c>
      <c r="H21" s="17">
        <f>H22+H23</f>
        <v>659</v>
      </c>
      <c r="I21" s="17">
        <f>I22+I23</f>
        <v>135</v>
      </c>
      <c r="J21" s="17">
        <f>J22+J23</f>
        <v>237</v>
      </c>
      <c r="K21" s="17">
        <f>K22+K23</f>
        <v>237</v>
      </c>
      <c r="L21" s="17">
        <f t="shared" si="0"/>
        <v>0</v>
      </c>
    </row>
    <row r="22" spans="1:12" x14ac:dyDescent="0.25">
      <c r="A22" s="87"/>
      <c r="B22" s="77"/>
      <c r="C22" s="77"/>
      <c r="D22" s="41" t="s">
        <v>35</v>
      </c>
      <c r="E22" s="42" t="s">
        <v>36</v>
      </c>
      <c r="F22" s="16">
        <v>10</v>
      </c>
      <c r="G22" s="17">
        <v>659</v>
      </c>
      <c r="H22" s="17">
        <v>659</v>
      </c>
      <c r="I22" s="17">
        <v>135</v>
      </c>
      <c r="J22" s="17">
        <v>237</v>
      </c>
      <c r="K22" s="17">
        <v>237</v>
      </c>
      <c r="L22" s="17">
        <f t="shared" si="0"/>
        <v>0</v>
      </c>
    </row>
    <row r="23" spans="1:12" x14ac:dyDescent="0.25">
      <c r="A23" s="87"/>
      <c r="B23" s="77"/>
      <c r="C23" s="77"/>
      <c r="D23" s="41" t="s">
        <v>37</v>
      </c>
      <c r="E23" s="42" t="s">
        <v>38</v>
      </c>
      <c r="F23" s="16">
        <v>11</v>
      </c>
      <c r="G23" s="17"/>
      <c r="H23" s="17"/>
      <c r="I23" s="17"/>
      <c r="J23" s="17"/>
      <c r="K23" s="17"/>
      <c r="L23" s="17">
        <f t="shared" si="0"/>
        <v>0</v>
      </c>
    </row>
    <row r="24" spans="1:12" x14ac:dyDescent="0.25">
      <c r="A24" s="87"/>
      <c r="B24" s="77"/>
      <c r="C24" s="38" t="s">
        <v>39</v>
      </c>
      <c r="D24" s="67" t="s">
        <v>40</v>
      </c>
      <c r="E24" s="67"/>
      <c r="F24" s="16">
        <v>12</v>
      </c>
      <c r="G24" s="17">
        <v>3183</v>
      </c>
      <c r="H24" s="17">
        <v>3183</v>
      </c>
      <c r="I24" s="17">
        <v>1927</v>
      </c>
      <c r="J24" s="17">
        <v>1313</v>
      </c>
      <c r="K24" s="17">
        <v>673</v>
      </c>
      <c r="L24" s="17">
        <f t="shared" si="0"/>
        <v>-640</v>
      </c>
    </row>
    <row r="25" spans="1:12" x14ac:dyDescent="0.25">
      <c r="A25" s="87"/>
      <c r="B25" s="77"/>
      <c r="C25" s="38" t="s">
        <v>41</v>
      </c>
      <c r="D25" s="67" t="s">
        <v>42</v>
      </c>
      <c r="E25" s="67"/>
      <c r="F25" s="16">
        <v>13</v>
      </c>
      <c r="G25" s="17"/>
      <c r="H25" s="17"/>
      <c r="I25" s="17"/>
      <c r="J25" s="17"/>
      <c r="K25" s="17"/>
      <c r="L25" s="17"/>
    </row>
    <row r="26" spans="1:12" x14ac:dyDescent="0.25">
      <c r="A26" s="87"/>
      <c r="B26" s="38"/>
      <c r="C26" s="38" t="s">
        <v>43</v>
      </c>
      <c r="D26" s="68" t="s">
        <v>44</v>
      </c>
      <c r="E26" s="69"/>
      <c r="F26" s="16">
        <v>14</v>
      </c>
      <c r="G26" s="17">
        <f>G27+G28+G31+G32+G33</f>
        <v>580</v>
      </c>
      <c r="H26" s="17">
        <f>H27+H28+H31+H32+H33</f>
        <v>580</v>
      </c>
      <c r="I26" s="17">
        <f>I27+I28+I31+I32+I33</f>
        <v>271</v>
      </c>
      <c r="J26" s="17">
        <f>J27+J28+J31+J32+J33</f>
        <v>80</v>
      </c>
      <c r="K26" s="17">
        <f>K27+K28+K31+K32+K33</f>
        <v>80</v>
      </c>
      <c r="L26" s="17">
        <f t="shared" si="0"/>
        <v>0</v>
      </c>
    </row>
    <row r="27" spans="1:12" x14ac:dyDescent="0.25">
      <c r="A27" s="87"/>
      <c r="B27" s="38"/>
      <c r="C27" s="38"/>
      <c r="D27" s="40" t="s">
        <v>45</v>
      </c>
      <c r="E27" s="40" t="s">
        <v>46</v>
      </c>
      <c r="F27" s="16">
        <v>15</v>
      </c>
      <c r="G27" s="17">
        <v>80</v>
      </c>
      <c r="H27" s="17">
        <v>80</v>
      </c>
      <c r="I27" s="17">
        <v>271</v>
      </c>
      <c r="J27" s="17">
        <v>80</v>
      </c>
      <c r="K27" s="17">
        <v>80</v>
      </c>
      <c r="L27" s="17">
        <f t="shared" si="0"/>
        <v>0</v>
      </c>
    </row>
    <row r="28" spans="1:12" ht="30" x14ac:dyDescent="0.25">
      <c r="A28" s="87"/>
      <c r="B28" s="38"/>
      <c r="C28" s="38"/>
      <c r="D28" s="40" t="s">
        <v>47</v>
      </c>
      <c r="E28" s="40" t="s">
        <v>48</v>
      </c>
      <c r="F28" s="16">
        <v>16</v>
      </c>
      <c r="G28" s="17">
        <f>G30+G31</f>
        <v>0</v>
      </c>
      <c r="H28" s="17">
        <f>H30+H31</f>
        <v>0</v>
      </c>
      <c r="I28" s="17">
        <f>I30+I31</f>
        <v>0</v>
      </c>
      <c r="J28" s="17">
        <f>J30+J31</f>
        <v>0</v>
      </c>
      <c r="K28" s="17"/>
      <c r="L28" s="17">
        <f t="shared" si="0"/>
        <v>0</v>
      </c>
    </row>
    <row r="29" spans="1:12" x14ac:dyDescent="0.25">
      <c r="A29" s="87"/>
      <c r="B29" s="38"/>
      <c r="C29" s="38"/>
      <c r="D29" s="40"/>
      <c r="E29" s="40" t="s">
        <v>49</v>
      </c>
      <c r="F29" s="16">
        <v>17</v>
      </c>
      <c r="G29" s="17"/>
      <c r="H29" s="17"/>
      <c r="I29" s="17"/>
      <c r="J29" s="17"/>
      <c r="K29" s="17"/>
      <c r="L29" s="17"/>
    </row>
    <row r="30" spans="1:12" x14ac:dyDescent="0.25">
      <c r="A30" s="87"/>
      <c r="B30" s="38"/>
      <c r="C30" s="38"/>
      <c r="D30" s="40"/>
      <c r="E30" s="40" t="s">
        <v>50</v>
      </c>
      <c r="F30" s="16">
        <v>18</v>
      </c>
      <c r="G30" s="17"/>
      <c r="H30" s="17"/>
      <c r="I30" s="17"/>
      <c r="J30" s="17"/>
      <c r="K30" s="17"/>
      <c r="L30" s="17"/>
    </row>
    <row r="31" spans="1:12" x14ac:dyDescent="0.25">
      <c r="A31" s="87"/>
      <c r="B31" s="38"/>
      <c r="C31" s="38"/>
      <c r="D31" s="40" t="s">
        <v>51</v>
      </c>
      <c r="E31" s="40" t="s">
        <v>52</v>
      </c>
      <c r="F31" s="16">
        <v>19</v>
      </c>
      <c r="G31" s="17"/>
      <c r="H31" s="17"/>
      <c r="I31" s="17"/>
      <c r="J31" s="17"/>
      <c r="K31" s="17"/>
      <c r="L31" s="17"/>
    </row>
    <row r="32" spans="1:12" x14ac:dyDescent="0.25">
      <c r="A32" s="87"/>
      <c r="B32" s="38"/>
      <c r="C32" s="38"/>
      <c r="D32" s="40" t="s">
        <v>53</v>
      </c>
      <c r="E32" s="40" t="s">
        <v>54</v>
      </c>
      <c r="F32" s="16">
        <v>20</v>
      </c>
      <c r="G32" s="17"/>
      <c r="H32" s="17"/>
      <c r="I32" s="17"/>
      <c r="J32" s="17"/>
      <c r="K32" s="17"/>
      <c r="L32" s="17"/>
    </row>
    <row r="33" spans="1:12" x14ac:dyDescent="0.25">
      <c r="A33" s="87"/>
      <c r="B33" s="38"/>
      <c r="C33" s="38"/>
      <c r="D33" s="40" t="s">
        <v>55</v>
      </c>
      <c r="E33" s="40" t="s">
        <v>30</v>
      </c>
      <c r="F33" s="16">
        <v>21</v>
      </c>
      <c r="G33" s="17">
        <v>500</v>
      </c>
      <c r="H33" s="17">
        <v>500</v>
      </c>
      <c r="I33" s="17"/>
      <c r="J33" s="17"/>
      <c r="K33" s="17"/>
      <c r="L33" s="17"/>
    </row>
    <row r="34" spans="1:12" x14ac:dyDescent="0.25">
      <c r="A34" s="87"/>
      <c r="B34" s="38">
        <v>2</v>
      </c>
      <c r="C34" s="38"/>
      <c r="D34" s="67" t="s">
        <v>56</v>
      </c>
      <c r="E34" s="67"/>
      <c r="F34" s="14">
        <v>22</v>
      </c>
      <c r="G34" s="15">
        <f>G35+G36+G37+G38+G39</f>
        <v>4</v>
      </c>
      <c r="H34" s="15">
        <f>H35+H36+H37+H38+H39</f>
        <v>4</v>
      </c>
      <c r="I34" s="15">
        <f>I35+I36+I37+I38+I39</f>
        <v>3</v>
      </c>
      <c r="J34" s="15">
        <f>J35+J36+J37+J38+J39</f>
        <v>2</v>
      </c>
      <c r="K34" s="15">
        <f>K35+K36+K37+K38+K39</f>
        <v>2</v>
      </c>
      <c r="L34" s="17">
        <f t="shared" si="0"/>
        <v>0</v>
      </c>
    </row>
    <row r="35" spans="1:12" x14ac:dyDescent="0.25">
      <c r="A35" s="87"/>
      <c r="B35" s="77"/>
      <c r="C35" s="38" t="s">
        <v>21</v>
      </c>
      <c r="D35" s="81" t="s">
        <v>57</v>
      </c>
      <c r="E35" s="81"/>
      <c r="F35" s="16">
        <v>23</v>
      </c>
      <c r="G35" s="17"/>
      <c r="H35" s="17"/>
      <c r="I35" s="17"/>
      <c r="J35" s="17"/>
      <c r="K35" s="17"/>
      <c r="L35" s="17"/>
    </row>
    <row r="36" spans="1:12" x14ac:dyDescent="0.25">
      <c r="A36" s="87"/>
      <c r="B36" s="77"/>
      <c r="C36" s="38" t="s">
        <v>31</v>
      </c>
      <c r="D36" s="81" t="s">
        <v>58</v>
      </c>
      <c r="E36" s="81"/>
      <c r="F36" s="16">
        <v>24</v>
      </c>
      <c r="G36" s="17"/>
      <c r="H36" s="17"/>
      <c r="I36" s="17"/>
      <c r="J36" s="17"/>
      <c r="K36" s="17"/>
      <c r="L36" s="17"/>
    </row>
    <row r="37" spans="1:12" x14ac:dyDescent="0.25">
      <c r="A37" s="87"/>
      <c r="B37" s="77"/>
      <c r="C37" s="38" t="s">
        <v>33</v>
      </c>
      <c r="D37" s="81" t="s">
        <v>59</v>
      </c>
      <c r="E37" s="81"/>
      <c r="F37" s="16">
        <v>25</v>
      </c>
      <c r="G37" s="17"/>
      <c r="H37" s="17"/>
      <c r="I37" s="17"/>
      <c r="J37" s="17"/>
      <c r="K37" s="17"/>
      <c r="L37" s="17"/>
    </row>
    <row r="38" spans="1:12" x14ac:dyDescent="0.25">
      <c r="A38" s="87"/>
      <c r="B38" s="77"/>
      <c r="C38" s="38" t="s">
        <v>39</v>
      </c>
      <c r="D38" s="81" t="s">
        <v>60</v>
      </c>
      <c r="E38" s="81"/>
      <c r="F38" s="16">
        <v>26</v>
      </c>
      <c r="G38" s="17">
        <v>4</v>
      </c>
      <c r="H38" s="17">
        <v>4</v>
      </c>
      <c r="I38" s="17">
        <v>3</v>
      </c>
      <c r="J38" s="17">
        <v>2</v>
      </c>
      <c r="K38" s="17">
        <v>2</v>
      </c>
      <c r="L38" s="17">
        <f t="shared" si="0"/>
        <v>0</v>
      </c>
    </row>
    <row r="39" spans="1:12" x14ac:dyDescent="0.25">
      <c r="A39" s="87"/>
      <c r="B39" s="77"/>
      <c r="C39" s="38" t="s">
        <v>41</v>
      </c>
      <c r="D39" s="81" t="s">
        <v>61</v>
      </c>
      <c r="E39" s="81"/>
      <c r="F39" s="16">
        <v>27</v>
      </c>
      <c r="G39" s="17"/>
      <c r="H39" s="17"/>
      <c r="I39" s="17"/>
      <c r="J39" s="17"/>
      <c r="K39" s="17"/>
      <c r="L39" s="17"/>
    </row>
    <row r="40" spans="1:12" x14ac:dyDescent="0.25">
      <c r="A40" s="87"/>
      <c r="B40" s="38">
        <v>3</v>
      </c>
      <c r="C40" s="38"/>
      <c r="D40" s="73" t="s">
        <v>62</v>
      </c>
      <c r="E40" s="74"/>
      <c r="F40" s="14">
        <v>28</v>
      </c>
      <c r="G40" s="15"/>
      <c r="H40" s="15"/>
      <c r="I40" s="15"/>
      <c r="J40" s="15"/>
      <c r="K40" s="15"/>
      <c r="L40" s="17"/>
    </row>
    <row r="41" spans="1:12" x14ac:dyDescent="0.25">
      <c r="A41" s="13" t="s">
        <v>63</v>
      </c>
      <c r="B41" s="84" t="s">
        <v>64</v>
      </c>
      <c r="C41" s="85"/>
      <c r="D41" s="85"/>
      <c r="E41" s="86"/>
      <c r="F41" s="14">
        <v>29</v>
      </c>
      <c r="G41" s="15">
        <f>G42+G149+G157</f>
        <v>7979</v>
      </c>
      <c r="H41" s="18">
        <f>H42+H149+H157</f>
        <v>7979</v>
      </c>
      <c r="I41" s="18">
        <f>I42+I149+I157</f>
        <v>6350</v>
      </c>
      <c r="J41" s="18">
        <f>J42+J149+J157</f>
        <v>3491</v>
      </c>
      <c r="K41" s="18">
        <f>K42+K149+K157</f>
        <v>3038</v>
      </c>
      <c r="L41" s="15">
        <f t="shared" si="0"/>
        <v>-453</v>
      </c>
    </row>
    <row r="42" spans="1:12" x14ac:dyDescent="0.25">
      <c r="A42" s="87"/>
      <c r="B42" s="38">
        <v>1</v>
      </c>
      <c r="C42" s="67" t="s">
        <v>65</v>
      </c>
      <c r="D42" s="67"/>
      <c r="E42" s="67"/>
      <c r="F42" s="16">
        <v>30</v>
      </c>
      <c r="G42" s="17">
        <f>G43+G91+G98+G132</f>
        <v>7979</v>
      </c>
      <c r="H42" s="19">
        <f>H43+H91+H98+H132</f>
        <v>7979</v>
      </c>
      <c r="I42" s="19">
        <f>I43+I91+I98+I132</f>
        <v>6349</v>
      </c>
      <c r="J42" s="19">
        <f>J43+J91+J98+J132</f>
        <v>3489</v>
      </c>
      <c r="K42" s="19">
        <f>K43+K91+K98+K132</f>
        <v>3036</v>
      </c>
      <c r="L42" s="17">
        <f t="shared" si="0"/>
        <v>-453</v>
      </c>
    </row>
    <row r="43" spans="1:12" x14ac:dyDescent="0.25">
      <c r="A43" s="87"/>
      <c r="B43" s="88"/>
      <c r="C43" s="67" t="s">
        <v>66</v>
      </c>
      <c r="D43" s="67"/>
      <c r="E43" s="67"/>
      <c r="F43" s="16">
        <v>31</v>
      </c>
      <c r="G43" s="17">
        <f>G44+G52+G58</f>
        <v>978</v>
      </c>
      <c r="H43" s="17">
        <f>H44+H52+H58</f>
        <v>978</v>
      </c>
      <c r="I43" s="17">
        <f>I44+I52+I58</f>
        <v>361</v>
      </c>
      <c r="J43" s="17">
        <f>J44+J52+J58</f>
        <v>550</v>
      </c>
      <c r="K43" s="17">
        <f>K44+K52+K58</f>
        <v>550</v>
      </c>
      <c r="L43" s="17">
        <f t="shared" si="0"/>
        <v>0</v>
      </c>
    </row>
    <row r="44" spans="1:12" x14ac:dyDescent="0.25">
      <c r="A44" s="87"/>
      <c r="B44" s="89"/>
      <c r="C44" s="38" t="s">
        <v>67</v>
      </c>
      <c r="D44" s="68" t="s">
        <v>68</v>
      </c>
      <c r="E44" s="69"/>
      <c r="F44" s="16">
        <v>32</v>
      </c>
      <c r="G44" s="17">
        <f>G45+G46+G49+G50+G51</f>
        <v>128</v>
      </c>
      <c r="H44" s="17">
        <f>H45+H46+H49+H50+H51</f>
        <v>128</v>
      </c>
      <c r="I44" s="17">
        <f>I45+I46+I49+I50+I51</f>
        <v>88</v>
      </c>
      <c r="J44" s="17">
        <f>J45+J46+J49+J50+J51</f>
        <v>146</v>
      </c>
      <c r="K44" s="17">
        <f>K45+K46+K49+K50+K51</f>
        <v>146</v>
      </c>
      <c r="L44" s="17">
        <f t="shared" si="0"/>
        <v>0</v>
      </c>
    </row>
    <row r="45" spans="1:12" x14ac:dyDescent="0.25">
      <c r="A45" s="87"/>
      <c r="B45" s="89"/>
      <c r="C45" s="38" t="s">
        <v>21</v>
      </c>
      <c r="D45" s="68" t="s">
        <v>69</v>
      </c>
      <c r="E45" s="69"/>
      <c r="F45" s="16">
        <v>33</v>
      </c>
      <c r="G45" s="17"/>
      <c r="H45" s="17"/>
      <c r="I45" s="17"/>
      <c r="J45" s="17"/>
      <c r="K45" s="17"/>
      <c r="L45" s="17">
        <f t="shared" si="0"/>
        <v>0</v>
      </c>
    </row>
    <row r="46" spans="1:12" x14ac:dyDescent="0.25">
      <c r="A46" s="87"/>
      <c r="B46" s="89"/>
      <c r="C46" s="38" t="s">
        <v>31</v>
      </c>
      <c r="D46" s="68" t="s">
        <v>70</v>
      </c>
      <c r="E46" s="69"/>
      <c r="F46" s="16">
        <v>34</v>
      </c>
      <c r="G46" s="17">
        <v>62</v>
      </c>
      <c r="H46" s="17">
        <v>62</v>
      </c>
      <c r="I46" s="17">
        <v>36</v>
      </c>
      <c r="J46" s="17">
        <v>80</v>
      </c>
      <c r="K46" s="17">
        <v>80</v>
      </c>
      <c r="L46" s="17">
        <f t="shared" si="0"/>
        <v>0</v>
      </c>
    </row>
    <row r="47" spans="1:12" x14ac:dyDescent="0.25">
      <c r="A47" s="87"/>
      <c r="B47" s="89"/>
      <c r="C47" s="38"/>
      <c r="D47" s="40" t="s">
        <v>71</v>
      </c>
      <c r="E47" s="40" t="s">
        <v>72</v>
      </c>
      <c r="F47" s="16">
        <v>35</v>
      </c>
      <c r="G47" s="17">
        <v>7</v>
      </c>
      <c r="H47" s="17">
        <v>7</v>
      </c>
      <c r="I47" s="17">
        <v>2</v>
      </c>
      <c r="J47" s="17">
        <v>18</v>
      </c>
      <c r="K47" s="17">
        <v>18</v>
      </c>
      <c r="L47" s="17">
        <f t="shared" si="0"/>
        <v>0</v>
      </c>
    </row>
    <row r="48" spans="1:12" x14ac:dyDescent="0.25">
      <c r="A48" s="87"/>
      <c r="B48" s="89"/>
      <c r="C48" s="38"/>
      <c r="D48" s="40" t="s">
        <v>73</v>
      </c>
      <c r="E48" s="40" t="s">
        <v>74</v>
      </c>
      <c r="F48" s="16">
        <v>36</v>
      </c>
      <c r="G48" s="17">
        <v>31</v>
      </c>
      <c r="H48" s="17">
        <v>31</v>
      </c>
      <c r="I48" s="17">
        <v>31</v>
      </c>
      <c r="J48" s="17">
        <v>30</v>
      </c>
      <c r="K48" s="17">
        <v>30</v>
      </c>
      <c r="L48" s="17">
        <f t="shared" si="0"/>
        <v>0</v>
      </c>
    </row>
    <row r="49" spans="1:12" x14ac:dyDescent="0.25">
      <c r="A49" s="87"/>
      <c r="B49" s="89"/>
      <c r="C49" s="38" t="s">
        <v>33</v>
      </c>
      <c r="D49" s="67" t="s">
        <v>75</v>
      </c>
      <c r="E49" s="67"/>
      <c r="F49" s="16">
        <v>37</v>
      </c>
      <c r="G49" s="17">
        <v>20</v>
      </c>
      <c r="H49" s="17">
        <v>20</v>
      </c>
      <c r="I49" s="17">
        <v>21</v>
      </c>
      <c r="J49" s="17">
        <v>20</v>
      </c>
      <c r="K49" s="17">
        <v>20</v>
      </c>
      <c r="L49" s="17">
        <f t="shared" si="0"/>
        <v>0</v>
      </c>
    </row>
    <row r="50" spans="1:12" x14ac:dyDescent="0.25">
      <c r="A50" s="87"/>
      <c r="B50" s="89"/>
      <c r="C50" s="38" t="s">
        <v>39</v>
      </c>
      <c r="D50" s="67" t="s">
        <v>76</v>
      </c>
      <c r="E50" s="67"/>
      <c r="F50" s="16">
        <v>38</v>
      </c>
      <c r="G50" s="17">
        <v>46</v>
      </c>
      <c r="H50" s="17">
        <v>46</v>
      </c>
      <c r="I50" s="17">
        <v>31</v>
      </c>
      <c r="J50" s="17">
        <v>46</v>
      </c>
      <c r="K50" s="17">
        <v>46</v>
      </c>
      <c r="L50" s="17">
        <f t="shared" si="0"/>
        <v>0</v>
      </c>
    </row>
    <row r="51" spans="1:12" x14ac:dyDescent="0.25">
      <c r="A51" s="87"/>
      <c r="B51" s="89"/>
      <c r="C51" s="38" t="s">
        <v>41</v>
      </c>
      <c r="D51" s="67" t="s">
        <v>77</v>
      </c>
      <c r="E51" s="67"/>
      <c r="F51" s="16">
        <v>39</v>
      </c>
      <c r="G51" s="17"/>
      <c r="H51" s="17"/>
      <c r="I51" s="17"/>
      <c r="J51" s="17"/>
      <c r="K51" s="17"/>
      <c r="L51" s="17">
        <f t="shared" si="0"/>
        <v>0</v>
      </c>
    </row>
    <row r="52" spans="1:12" x14ac:dyDescent="0.25">
      <c r="A52" s="87"/>
      <c r="B52" s="89"/>
      <c r="C52" s="38" t="s">
        <v>78</v>
      </c>
      <c r="D52" s="73" t="s">
        <v>79</v>
      </c>
      <c r="E52" s="74"/>
      <c r="F52" s="16">
        <v>40</v>
      </c>
      <c r="G52" s="17">
        <f>G53+G54+G57</f>
        <v>220</v>
      </c>
      <c r="H52" s="17">
        <f>H53+H54+H57</f>
        <v>220</v>
      </c>
      <c r="I52" s="17">
        <f>I53+I54+I57</f>
        <v>171</v>
      </c>
      <c r="J52" s="17">
        <f>J53+J54+J57</f>
        <v>235</v>
      </c>
      <c r="K52" s="17">
        <f>K53+K54+K57</f>
        <v>235</v>
      </c>
      <c r="L52" s="17">
        <f t="shared" si="0"/>
        <v>0</v>
      </c>
    </row>
    <row r="53" spans="1:12" x14ac:dyDescent="0.25">
      <c r="A53" s="87"/>
      <c r="B53" s="89"/>
      <c r="C53" s="38" t="s">
        <v>21</v>
      </c>
      <c r="D53" s="81" t="s">
        <v>80</v>
      </c>
      <c r="E53" s="81"/>
      <c r="F53" s="16">
        <v>41</v>
      </c>
      <c r="G53" s="17">
        <v>140</v>
      </c>
      <c r="H53" s="17">
        <v>140</v>
      </c>
      <c r="I53" s="17">
        <v>97</v>
      </c>
      <c r="J53" s="17">
        <v>140</v>
      </c>
      <c r="K53" s="17">
        <v>140</v>
      </c>
      <c r="L53" s="17">
        <f t="shared" si="0"/>
        <v>0</v>
      </c>
    </row>
    <row r="54" spans="1:12" x14ac:dyDescent="0.25">
      <c r="A54" s="87"/>
      <c r="B54" s="89"/>
      <c r="C54" s="38" t="s">
        <v>81</v>
      </c>
      <c r="D54" s="73" t="s">
        <v>82</v>
      </c>
      <c r="E54" s="74"/>
      <c r="F54" s="16">
        <v>42</v>
      </c>
      <c r="G54" s="17">
        <f>G55+G56</f>
        <v>0</v>
      </c>
      <c r="H54" s="17">
        <f>H55+H56</f>
        <v>0</v>
      </c>
      <c r="I54" s="17">
        <f>I55+I56</f>
        <v>0</v>
      </c>
      <c r="J54" s="17">
        <f>J55+J56</f>
        <v>0</v>
      </c>
      <c r="K54" s="17"/>
      <c r="L54" s="17">
        <f t="shared" si="0"/>
        <v>0</v>
      </c>
    </row>
    <row r="55" spans="1:12" ht="30" x14ac:dyDescent="0.25">
      <c r="A55" s="87"/>
      <c r="B55" s="89"/>
      <c r="C55" s="38"/>
      <c r="D55" s="43" t="s">
        <v>71</v>
      </c>
      <c r="E55" s="43" t="s">
        <v>83</v>
      </c>
      <c r="F55" s="16">
        <v>43</v>
      </c>
      <c r="G55" s="17"/>
      <c r="H55" s="17"/>
      <c r="I55" s="17"/>
      <c r="J55" s="17"/>
      <c r="K55" s="17"/>
      <c r="L55" s="17">
        <f t="shared" si="0"/>
        <v>0</v>
      </c>
    </row>
    <row r="56" spans="1:12" x14ac:dyDescent="0.25">
      <c r="A56" s="87"/>
      <c r="B56" s="89"/>
      <c r="C56" s="38"/>
      <c r="D56" s="43" t="s">
        <v>73</v>
      </c>
      <c r="E56" s="43" t="s">
        <v>84</v>
      </c>
      <c r="F56" s="16">
        <v>44</v>
      </c>
      <c r="G56" s="17"/>
      <c r="H56" s="17"/>
      <c r="I56" s="17"/>
      <c r="J56" s="17"/>
      <c r="K56" s="17"/>
      <c r="L56" s="17">
        <f t="shared" si="0"/>
        <v>0</v>
      </c>
    </row>
    <row r="57" spans="1:12" x14ac:dyDescent="0.25">
      <c r="A57" s="87"/>
      <c r="B57" s="89"/>
      <c r="C57" s="38" t="s">
        <v>33</v>
      </c>
      <c r="D57" s="81" t="s">
        <v>85</v>
      </c>
      <c r="E57" s="81"/>
      <c r="F57" s="16">
        <v>45</v>
      </c>
      <c r="G57" s="17">
        <v>80</v>
      </c>
      <c r="H57" s="17">
        <v>80</v>
      </c>
      <c r="I57" s="17">
        <v>74</v>
      </c>
      <c r="J57" s="17">
        <v>95</v>
      </c>
      <c r="K57" s="17">
        <v>95</v>
      </c>
      <c r="L57" s="17">
        <f t="shared" si="0"/>
        <v>0</v>
      </c>
    </row>
    <row r="58" spans="1:12" x14ac:dyDescent="0.25">
      <c r="A58" s="87"/>
      <c r="B58" s="89"/>
      <c r="C58" s="38" t="s">
        <v>86</v>
      </c>
      <c r="D58" s="81" t="s">
        <v>87</v>
      </c>
      <c r="E58" s="81"/>
      <c r="F58" s="16">
        <v>46</v>
      </c>
      <c r="G58" s="17">
        <f>G59+G60+G62+G69+G74+G75+G79+G80+G81+G90</f>
        <v>630</v>
      </c>
      <c r="H58" s="17">
        <f>H59+H60+H62+H69+H74+H75+H79+H80+H81+H90</f>
        <v>630</v>
      </c>
      <c r="I58" s="17">
        <f>I59+I60+I62+I69+I74+I75+I79+I80+I81+I90</f>
        <v>102</v>
      </c>
      <c r="J58" s="17">
        <f>J59+J60+J62+J69+J74+J75+J79+J80+J81+J90</f>
        <v>169</v>
      </c>
      <c r="K58" s="17">
        <f>K59+K60+K62+K69+K74+K75+K79+K80+K81+K90</f>
        <v>169</v>
      </c>
      <c r="L58" s="17">
        <f t="shared" si="0"/>
        <v>0</v>
      </c>
    </row>
    <row r="59" spans="1:12" x14ac:dyDescent="0.25">
      <c r="A59" s="87"/>
      <c r="B59" s="89"/>
      <c r="C59" s="38" t="s">
        <v>21</v>
      </c>
      <c r="D59" s="81" t="s">
        <v>88</v>
      </c>
      <c r="E59" s="81"/>
      <c r="F59" s="16">
        <v>47</v>
      </c>
      <c r="G59" s="17"/>
      <c r="H59" s="17"/>
      <c r="I59" s="17"/>
      <c r="J59" s="17"/>
      <c r="K59" s="17"/>
      <c r="L59" s="17">
        <f t="shared" si="0"/>
        <v>0</v>
      </c>
    </row>
    <row r="60" spans="1:12" x14ac:dyDescent="0.25">
      <c r="A60" s="87"/>
      <c r="B60" s="89"/>
      <c r="C60" s="38" t="s">
        <v>31</v>
      </c>
      <c r="D60" s="81" t="s">
        <v>89</v>
      </c>
      <c r="E60" s="81"/>
      <c r="F60" s="16">
        <v>48</v>
      </c>
      <c r="G60" s="17">
        <v>13</v>
      </c>
      <c r="H60" s="17">
        <v>13</v>
      </c>
      <c r="I60" s="17">
        <v>14</v>
      </c>
      <c r="J60" s="17">
        <v>14</v>
      </c>
      <c r="K60" s="17">
        <v>14</v>
      </c>
      <c r="L60" s="17">
        <f t="shared" si="0"/>
        <v>0</v>
      </c>
    </row>
    <row r="61" spans="1:12" x14ac:dyDescent="0.25">
      <c r="A61" s="87"/>
      <c r="B61" s="89"/>
      <c r="C61" s="38"/>
      <c r="D61" s="44" t="s">
        <v>71</v>
      </c>
      <c r="E61" s="44" t="s">
        <v>90</v>
      </c>
      <c r="F61" s="16">
        <v>49</v>
      </c>
      <c r="G61" s="17"/>
      <c r="H61" s="17"/>
      <c r="I61" s="17"/>
      <c r="J61" s="17"/>
      <c r="K61" s="17"/>
      <c r="L61" s="17">
        <f t="shared" si="0"/>
        <v>0</v>
      </c>
    </row>
    <row r="62" spans="1:12" x14ac:dyDescent="0.25">
      <c r="A62" s="87"/>
      <c r="B62" s="89"/>
      <c r="C62" s="38" t="s">
        <v>33</v>
      </c>
      <c r="D62" s="73" t="s">
        <v>91</v>
      </c>
      <c r="E62" s="74"/>
      <c r="F62" s="16">
        <v>50</v>
      </c>
      <c r="G62" s="17">
        <f>G63+G65</f>
        <v>19</v>
      </c>
      <c r="H62" s="17">
        <f>H63+H65</f>
        <v>19</v>
      </c>
      <c r="I62" s="17">
        <f>I63+I65</f>
        <v>9</v>
      </c>
      <c r="J62" s="17">
        <f>J63+J65</f>
        <v>19</v>
      </c>
      <c r="K62" s="17">
        <f>K63+K65</f>
        <v>19</v>
      </c>
      <c r="L62" s="17">
        <f t="shared" si="0"/>
        <v>0</v>
      </c>
    </row>
    <row r="63" spans="1:12" x14ac:dyDescent="0.25">
      <c r="A63" s="87"/>
      <c r="B63" s="89"/>
      <c r="C63" s="38"/>
      <c r="D63" s="44" t="s">
        <v>92</v>
      </c>
      <c r="E63" s="44" t="s">
        <v>93</v>
      </c>
      <c r="F63" s="16">
        <v>51</v>
      </c>
      <c r="G63" s="17">
        <v>9</v>
      </c>
      <c r="H63" s="17">
        <v>9</v>
      </c>
      <c r="I63" s="17">
        <v>5</v>
      </c>
      <c r="J63" s="17">
        <v>9</v>
      </c>
      <c r="K63" s="17">
        <v>9</v>
      </c>
      <c r="L63" s="17">
        <f t="shared" si="0"/>
        <v>0</v>
      </c>
    </row>
    <row r="64" spans="1:12" ht="30" x14ac:dyDescent="0.25">
      <c r="A64" s="87"/>
      <c r="B64" s="89"/>
      <c r="C64" s="38"/>
      <c r="D64" s="44"/>
      <c r="E64" s="42" t="s">
        <v>94</v>
      </c>
      <c r="F64" s="16">
        <v>52</v>
      </c>
      <c r="G64" s="17"/>
      <c r="H64" s="17"/>
      <c r="I64" s="17"/>
      <c r="J64" s="17"/>
      <c r="K64" s="17"/>
      <c r="L64" s="17">
        <f t="shared" si="0"/>
        <v>0</v>
      </c>
    </row>
    <row r="65" spans="1:12" x14ac:dyDescent="0.25">
      <c r="A65" s="87"/>
      <c r="B65" s="89"/>
      <c r="C65" s="38"/>
      <c r="D65" s="44" t="s">
        <v>95</v>
      </c>
      <c r="E65" s="44" t="s">
        <v>96</v>
      </c>
      <c r="F65" s="16">
        <v>53</v>
      </c>
      <c r="G65" s="17">
        <v>10</v>
      </c>
      <c r="H65" s="17">
        <v>10</v>
      </c>
      <c r="I65" s="17">
        <v>4</v>
      </c>
      <c r="J65" s="17">
        <v>10</v>
      </c>
      <c r="K65" s="17">
        <v>10</v>
      </c>
      <c r="L65" s="17">
        <f t="shared" si="0"/>
        <v>0</v>
      </c>
    </row>
    <row r="66" spans="1:12" ht="45" x14ac:dyDescent="0.25">
      <c r="A66" s="87"/>
      <c r="B66" s="89"/>
      <c r="C66" s="38"/>
      <c r="D66" s="44"/>
      <c r="E66" s="42" t="s">
        <v>97</v>
      </c>
      <c r="F66" s="16">
        <v>54</v>
      </c>
      <c r="G66" s="17"/>
      <c r="H66" s="17"/>
      <c r="I66" s="17"/>
      <c r="J66" s="17"/>
      <c r="K66" s="17"/>
      <c r="L66" s="17">
        <f t="shared" si="0"/>
        <v>0</v>
      </c>
    </row>
    <row r="67" spans="1:12" ht="60" x14ac:dyDescent="0.25">
      <c r="A67" s="87"/>
      <c r="B67" s="89"/>
      <c r="C67" s="38"/>
      <c r="D67" s="44"/>
      <c r="E67" s="42" t="s">
        <v>98</v>
      </c>
      <c r="F67" s="16">
        <v>55</v>
      </c>
      <c r="G67" s="17"/>
      <c r="H67" s="17"/>
      <c r="I67" s="17"/>
      <c r="J67" s="17"/>
      <c r="K67" s="17"/>
      <c r="L67" s="17">
        <f t="shared" si="0"/>
        <v>0</v>
      </c>
    </row>
    <row r="68" spans="1:12" x14ac:dyDescent="0.25">
      <c r="A68" s="87"/>
      <c r="B68" s="89"/>
      <c r="C68" s="38"/>
      <c r="D68" s="44"/>
      <c r="E68" s="42" t="s">
        <v>99</v>
      </c>
      <c r="F68" s="16">
        <v>56</v>
      </c>
      <c r="G68" s="17"/>
      <c r="H68" s="17"/>
      <c r="I68" s="17"/>
      <c r="J68" s="17"/>
      <c r="K68" s="17"/>
      <c r="L68" s="17">
        <f t="shared" si="0"/>
        <v>0</v>
      </c>
    </row>
    <row r="69" spans="1:12" x14ac:dyDescent="0.25">
      <c r="A69" s="87"/>
      <c r="B69" s="89"/>
      <c r="C69" s="38" t="s">
        <v>39</v>
      </c>
      <c r="D69" s="67" t="s">
        <v>100</v>
      </c>
      <c r="E69" s="79"/>
      <c r="F69" s="16">
        <v>57</v>
      </c>
      <c r="G69" s="17">
        <f>G70+G71+G72+G73</f>
        <v>12</v>
      </c>
      <c r="H69" s="17">
        <f>H70+H71+H72+H73</f>
        <v>12</v>
      </c>
      <c r="I69" s="17">
        <f>I70+I71+I72+I73</f>
        <v>3</v>
      </c>
      <c r="J69" s="17">
        <f>J70+J71+J72+J73</f>
        <v>12</v>
      </c>
      <c r="K69" s="17">
        <f>K70+K71+K72+K73</f>
        <v>12</v>
      </c>
      <c r="L69" s="17">
        <f t="shared" si="0"/>
        <v>0</v>
      </c>
    </row>
    <row r="70" spans="1:12" x14ac:dyDescent="0.25">
      <c r="A70" s="87"/>
      <c r="B70" s="89"/>
      <c r="C70" s="38"/>
      <c r="D70" s="40" t="s">
        <v>101</v>
      </c>
      <c r="E70" s="45" t="s">
        <v>102</v>
      </c>
      <c r="F70" s="16">
        <v>58</v>
      </c>
      <c r="G70" s="17"/>
      <c r="H70" s="17"/>
      <c r="I70" s="17"/>
      <c r="J70" s="17"/>
      <c r="K70" s="17"/>
      <c r="L70" s="17">
        <f t="shared" si="0"/>
        <v>0</v>
      </c>
    </row>
    <row r="71" spans="1:12" x14ac:dyDescent="0.25">
      <c r="A71" s="87"/>
      <c r="B71" s="89"/>
      <c r="C71" s="38"/>
      <c r="D71" s="40" t="s">
        <v>103</v>
      </c>
      <c r="E71" s="45" t="s">
        <v>104</v>
      </c>
      <c r="F71" s="16">
        <v>59</v>
      </c>
      <c r="G71" s="17"/>
      <c r="H71" s="17"/>
      <c r="I71" s="17"/>
      <c r="J71" s="17"/>
      <c r="K71" s="17"/>
      <c r="L71" s="17">
        <f t="shared" si="0"/>
        <v>0</v>
      </c>
    </row>
    <row r="72" spans="1:12" ht="30" x14ac:dyDescent="0.25">
      <c r="A72" s="87"/>
      <c r="B72" s="89"/>
      <c r="C72" s="38"/>
      <c r="D72" s="40" t="s">
        <v>105</v>
      </c>
      <c r="E72" s="45" t="s">
        <v>106</v>
      </c>
      <c r="F72" s="16">
        <v>60</v>
      </c>
      <c r="G72" s="17"/>
      <c r="H72" s="17"/>
      <c r="I72" s="17"/>
      <c r="J72" s="17"/>
      <c r="K72" s="17"/>
      <c r="L72" s="17">
        <f t="shared" si="0"/>
        <v>0</v>
      </c>
    </row>
    <row r="73" spans="1:12" x14ac:dyDescent="0.25">
      <c r="A73" s="87"/>
      <c r="B73" s="89"/>
      <c r="C73" s="38"/>
      <c r="D73" s="40" t="s">
        <v>107</v>
      </c>
      <c r="E73" s="45" t="s">
        <v>108</v>
      </c>
      <c r="F73" s="16">
        <v>61</v>
      </c>
      <c r="G73" s="17">
        <v>12</v>
      </c>
      <c r="H73" s="17">
        <v>12</v>
      </c>
      <c r="I73" s="17">
        <v>3</v>
      </c>
      <c r="J73" s="17">
        <v>12</v>
      </c>
      <c r="K73" s="17">
        <v>12</v>
      </c>
      <c r="L73" s="17">
        <f t="shared" si="0"/>
        <v>0</v>
      </c>
    </row>
    <row r="74" spans="1:12" x14ac:dyDescent="0.25">
      <c r="A74" s="87"/>
      <c r="B74" s="89"/>
      <c r="C74" s="38" t="s">
        <v>41</v>
      </c>
      <c r="D74" s="67" t="s">
        <v>109</v>
      </c>
      <c r="E74" s="67"/>
      <c r="F74" s="16">
        <v>62</v>
      </c>
      <c r="G74" s="17"/>
      <c r="H74" s="17"/>
      <c r="I74" s="17"/>
      <c r="J74" s="17"/>
      <c r="K74" s="17"/>
      <c r="L74" s="17">
        <f t="shared" si="0"/>
        <v>0</v>
      </c>
    </row>
    <row r="75" spans="1:12" x14ac:dyDescent="0.25">
      <c r="A75" s="87"/>
      <c r="B75" s="89"/>
      <c r="C75" s="38" t="s">
        <v>43</v>
      </c>
      <c r="D75" s="67" t="s">
        <v>110</v>
      </c>
      <c r="E75" s="67"/>
      <c r="F75" s="16">
        <v>63</v>
      </c>
      <c r="G75" s="17">
        <f>G76</f>
        <v>6</v>
      </c>
      <c r="H75" s="20">
        <f>H76</f>
        <v>6</v>
      </c>
      <c r="I75" s="20">
        <f>I76</f>
        <v>1</v>
      </c>
      <c r="J75" s="20">
        <f>J76</f>
        <v>6</v>
      </c>
      <c r="K75" s="20">
        <f>K76</f>
        <v>6</v>
      </c>
      <c r="L75" s="17">
        <f t="shared" si="0"/>
        <v>0</v>
      </c>
    </row>
    <row r="76" spans="1:12" x14ac:dyDescent="0.25">
      <c r="A76" s="87"/>
      <c r="B76" s="89"/>
      <c r="C76" s="38"/>
      <c r="D76" s="67" t="s">
        <v>111</v>
      </c>
      <c r="E76" s="67"/>
      <c r="F76" s="16">
        <v>64</v>
      </c>
      <c r="G76" s="17">
        <f>SUM(G77:G78)</f>
        <v>6</v>
      </c>
      <c r="H76" s="17">
        <f>H77+H78</f>
        <v>6</v>
      </c>
      <c r="I76" s="17">
        <f>I77+I78</f>
        <v>1</v>
      </c>
      <c r="J76" s="17">
        <f>J77+J78</f>
        <v>6</v>
      </c>
      <c r="K76" s="17">
        <f>K77+K78</f>
        <v>6</v>
      </c>
      <c r="L76" s="17">
        <f t="shared" si="0"/>
        <v>0</v>
      </c>
    </row>
    <row r="77" spans="1:12" x14ac:dyDescent="0.25">
      <c r="A77" s="87"/>
      <c r="B77" s="89"/>
      <c r="C77" s="38"/>
      <c r="D77" s="83" t="s">
        <v>112</v>
      </c>
      <c r="E77" s="83"/>
      <c r="F77" s="16">
        <v>65</v>
      </c>
      <c r="G77" s="17">
        <v>6</v>
      </c>
      <c r="H77" s="17">
        <v>6</v>
      </c>
      <c r="I77" s="17">
        <v>1</v>
      </c>
      <c r="J77" s="17">
        <v>6</v>
      </c>
      <c r="K77" s="17">
        <v>6</v>
      </c>
      <c r="L77" s="17">
        <f t="shared" si="0"/>
        <v>0</v>
      </c>
    </row>
    <row r="78" spans="1:12" x14ac:dyDescent="0.25">
      <c r="A78" s="87"/>
      <c r="B78" s="89"/>
      <c r="C78" s="38"/>
      <c r="D78" s="83" t="s">
        <v>113</v>
      </c>
      <c r="E78" s="83"/>
      <c r="F78" s="16">
        <v>66</v>
      </c>
      <c r="G78" s="17"/>
      <c r="H78" s="17"/>
      <c r="I78" s="17"/>
      <c r="J78" s="17"/>
      <c r="K78" s="17"/>
      <c r="L78" s="17">
        <f t="shared" ref="L78:L141" si="1">K78-J78</f>
        <v>0</v>
      </c>
    </row>
    <row r="79" spans="1:12" x14ac:dyDescent="0.25">
      <c r="A79" s="87"/>
      <c r="B79" s="89"/>
      <c r="C79" s="38" t="s">
        <v>114</v>
      </c>
      <c r="D79" s="67" t="s">
        <v>115</v>
      </c>
      <c r="E79" s="67"/>
      <c r="F79" s="16">
        <v>67</v>
      </c>
      <c r="G79" s="17">
        <v>22</v>
      </c>
      <c r="H79" s="17">
        <v>22</v>
      </c>
      <c r="I79" s="17">
        <v>24</v>
      </c>
      <c r="J79" s="17">
        <v>25</v>
      </c>
      <c r="K79" s="17">
        <v>25</v>
      </c>
      <c r="L79" s="17">
        <f t="shared" si="1"/>
        <v>0</v>
      </c>
    </row>
    <row r="80" spans="1:12" x14ac:dyDescent="0.25">
      <c r="A80" s="87"/>
      <c r="B80" s="89"/>
      <c r="C80" s="38" t="s">
        <v>116</v>
      </c>
      <c r="D80" s="67" t="s">
        <v>117</v>
      </c>
      <c r="E80" s="67"/>
      <c r="F80" s="16">
        <v>68</v>
      </c>
      <c r="G80" s="17">
        <v>7</v>
      </c>
      <c r="H80" s="17">
        <v>7</v>
      </c>
      <c r="I80" s="17">
        <v>8</v>
      </c>
      <c r="J80" s="17">
        <v>8</v>
      </c>
      <c r="K80" s="17">
        <v>8</v>
      </c>
      <c r="L80" s="17">
        <f t="shared" si="1"/>
        <v>0</v>
      </c>
    </row>
    <row r="81" spans="1:12" x14ac:dyDescent="0.25">
      <c r="A81" s="87"/>
      <c r="B81" s="89"/>
      <c r="C81" s="38" t="s">
        <v>118</v>
      </c>
      <c r="D81" s="67" t="s">
        <v>119</v>
      </c>
      <c r="E81" s="67"/>
      <c r="F81" s="16">
        <v>69</v>
      </c>
      <c r="G81" s="17">
        <f>SUM(G82:G89)</f>
        <v>48</v>
      </c>
      <c r="H81" s="17">
        <f>SUM(H82:H89)</f>
        <v>48</v>
      </c>
      <c r="I81" s="17">
        <f>SUM(I82:I89)</f>
        <v>43</v>
      </c>
      <c r="J81" s="17">
        <f>SUM(J82:J89)</f>
        <v>82</v>
      </c>
      <c r="K81" s="17">
        <f>SUM(K82:K89)</f>
        <v>82</v>
      </c>
      <c r="L81" s="17">
        <f t="shared" si="1"/>
        <v>0</v>
      </c>
    </row>
    <row r="82" spans="1:12" x14ac:dyDescent="0.25">
      <c r="A82" s="87"/>
      <c r="B82" s="89"/>
      <c r="C82" s="38"/>
      <c r="D82" s="40" t="s">
        <v>120</v>
      </c>
      <c r="E82" s="40" t="s">
        <v>121</v>
      </c>
      <c r="F82" s="16">
        <v>70</v>
      </c>
      <c r="G82" s="17">
        <v>40</v>
      </c>
      <c r="H82" s="17">
        <v>40</v>
      </c>
      <c r="I82" s="17">
        <v>40</v>
      </c>
      <c r="J82" s="17">
        <v>74</v>
      </c>
      <c r="K82" s="17">
        <v>74</v>
      </c>
      <c r="L82" s="17">
        <f t="shared" si="1"/>
        <v>0</v>
      </c>
    </row>
    <row r="83" spans="1:12" ht="30" x14ac:dyDescent="0.25">
      <c r="A83" s="87"/>
      <c r="B83" s="89"/>
      <c r="C83" s="38"/>
      <c r="D83" s="40" t="s">
        <v>122</v>
      </c>
      <c r="E83" s="40" t="s">
        <v>123</v>
      </c>
      <c r="F83" s="16">
        <v>71</v>
      </c>
      <c r="G83" s="17"/>
      <c r="H83" s="17"/>
      <c r="I83" s="17"/>
      <c r="J83" s="17"/>
      <c r="K83" s="17"/>
      <c r="L83" s="17"/>
    </row>
    <row r="84" spans="1:12" x14ac:dyDescent="0.25">
      <c r="A84" s="87"/>
      <c r="B84" s="89"/>
      <c r="C84" s="38"/>
      <c r="D84" s="40" t="s">
        <v>124</v>
      </c>
      <c r="E84" s="40" t="s">
        <v>125</v>
      </c>
      <c r="F84" s="16">
        <v>72</v>
      </c>
      <c r="G84" s="17"/>
      <c r="H84" s="17"/>
      <c r="I84" s="17"/>
      <c r="J84" s="17"/>
      <c r="K84" s="17"/>
      <c r="L84" s="17"/>
    </row>
    <row r="85" spans="1:12" ht="30" x14ac:dyDescent="0.25">
      <c r="A85" s="87"/>
      <c r="B85" s="89"/>
      <c r="C85" s="38"/>
      <c r="D85" s="40" t="s">
        <v>126</v>
      </c>
      <c r="E85" s="40" t="s">
        <v>127</v>
      </c>
      <c r="F85" s="16">
        <v>73</v>
      </c>
      <c r="G85" s="17"/>
      <c r="H85" s="17"/>
      <c r="I85" s="17"/>
      <c r="J85" s="17"/>
      <c r="K85" s="17"/>
      <c r="L85" s="17"/>
    </row>
    <row r="86" spans="1:12" ht="30" x14ac:dyDescent="0.25">
      <c r="A86" s="87"/>
      <c r="B86" s="89"/>
      <c r="C86" s="38"/>
      <c r="D86" s="40"/>
      <c r="E86" s="40" t="s">
        <v>242</v>
      </c>
      <c r="F86" s="16">
        <v>74</v>
      </c>
      <c r="G86" s="17"/>
      <c r="H86" s="17"/>
      <c r="I86" s="17"/>
      <c r="J86" s="17"/>
      <c r="K86" s="17"/>
      <c r="L86" s="17"/>
    </row>
    <row r="87" spans="1:12" x14ac:dyDescent="0.25">
      <c r="A87" s="87"/>
      <c r="B87" s="89"/>
      <c r="C87" s="38"/>
      <c r="D87" s="40" t="s">
        <v>128</v>
      </c>
      <c r="E87" s="40" t="s">
        <v>129</v>
      </c>
      <c r="F87" s="16">
        <v>75</v>
      </c>
      <c r="G87" s="17"/>
      <c r="H87" s="17"/>
      <c r="I87" s="17"/>
      <c r="J87" s="17"/>
      <c r="K87" s="17"/>
      <c r="L87" s="17"/>
    </row>
    <row r="88" spans="1:12" ht="45" x14ac:dyDescent="0.25">
      <c r="A88" s="87"/>
      <c r="B88" s="89"/>
      <c r="C88" s="38"/>
      <c r="D88" s="40" t="s">
        <v>130</v>
      </c>
      <c r="E88" s="40" t="s">
        <v>131</v>
      </c>
      <c r="F88" s="16">
        <v>76</v>
      </c>
      <c r="G88" s="17"/>
      <c r="H88" s="17"/>
      <c r="I88" s="17"/>
      <c r="J88" s="17"/>
      <c r="K88" s="17"/>
      <c r="L88" s="17"/>
    </row>
    <row r="89" spans="1:12" ht="30" x14ac:dyDescent="0.25">
      <c r="A89" s="87"/>
      <c r="B89" s="89"/>
      <c r="C89" s="46"/>
      <c r="D89" s="40" t="s">
        <v>132</v>
      </c>
      <c r="E89" s="40" t="s">
        <v>133</v>
      </c>
      <c r="F89" s="16">
        <v>77</v>
      </c>
      <c r="G89" s="17">
        <v>8</v>
      </c>
      <c r="H89" s="17">
        <v>8</v>
      </c>
      <c r="I89" s="17">
        <v>3</v>
      </c>
      <c r="J89" s="17">
        <v>8</v>
      </c>
      <c r="K89" s="17">
        <v>8</v>
      </c>
      <c r="L89" s="17">
        <f t="shared" si="1"/>
        <v>0</v>
      </c>
    </row>
    <row r="90" spans="1:12" x14ac:dyDescent="0.25">
      <c r="A90" s="87"/>
      <c r="B90" s="89"/>
      <c r="C90" s="38" t="s">
        <v>134</v>
      </c>
      <c r="D90" s="67" t="s">
        <v>135</v>
      </c>
      <c r="E90" s="67"/>
      <c r="F90" s="16">
        <v>78</v>
      </c>
      <c r="G90" s="17">
        <v>503</v>
      </c>
      <c r="H90" s="17">
        <v>503</v>
      </c>
      <c r="I90" s="17"/>
      <c r="J90" s="17">
        <v>3</v>
      </c>
      <c r="K90" s="17">
        <v>3</v>
      </c>
      <c r="L90" s="17">
        <f t="shared" si="1"/>
        <v>0</v>
      </c>
    </row>
    <row r="91" spans="1:12" x14ac:dyDescent="0.25">
      <c r="A91" s="87"/>
      <c r="B91" s="89"/>
      <c r="C91" s="81" t="s">
        <v>136</v>
      </c>
      <c r="D91" s="81"/>
      <c r="E91" s="81"/>
      <c r="F91" s="16">
        <v>79</v>
      </c>
      <c r="G91" s="17">
        <f>G92+G93+G94+G95+G96+G97</f>
        <v>280</v>
      </c>
      <c r="H91" s="17">
        <f>H92+H93+H94+H95+H96+H97</f>
        <v>280</v>
      </c>
      <c r="I91" s="17">
        <f>I92+I93+I94+I95+I96+I97</f>
        <v>199</v>
      </c>
      <c r="J91" s="17">
        <f>J92+J93+J94+J95+J96+J97</f>
        <v>280</v>
      </c>
      <c r="K91" s="17">
        <f>K92+K93+K94+K95+K96+K97</f>
        <v>340</v>
      </c>
      <c r="L91" s="17">
        <f t="shared" si="1"/>
        <v>60</v>
      </c>
    </row>
    <row r="92" spans="1:12" x14ac:dyDescent="0.25">
      <c r="A92" s="87"/>
      <c r="B92" s="89"/>
      <c r="C92" s="38" t="s">
        <v>21</v>
      </c>
      <c r="D92" s="82" t="s">
        <v>137</v>
      </c>
      <c r="E92" s="79"/>
      <c r="F92" s="16">
        <v>80</v>
      </c>
      <c r="G92" s="17"/>
      <c r="H92" s="17"/>
      <c r="I92" s="17"/>
      <c r="J92" s="17"/>
      <c r="K92" s="17"/>
      <c r="L92" s="17">
        <f t="shared" si="1"/>
        <v>0</v>
      </c>
    </row>
    <row r="93" spans="1:12" x14ac:dyDescent="0.25">
      <c r="A93" s="87"/>
      <c r="B93" s="89"/>
      <c r="C93" s="38" t="s">
        <v>31</v>
      </c>
      <c r="D93" s="67" t="s">
        <v>138</v>
      </c>
      <c r="E93" s="79"/>
      <c r="F93" s="16">
        <v>81</v>
      </c>
      <c r="G93" s="17">
        <v>100</v>
      </c>
      <c r="H93" s="17">
        <v>100</v>
      </c>
      <c r="I93" s="17">
        <v>97</v>
      </c>
      <c r="J93" s="17">
        <v>100</v>
      </c>
      <c r="K93" s="17">
        <v>160</v>
      </c>
      <c r="L93" s="17">
        <f t="shared" si="1"/>
        <v>60</v>
      </c>
    </row>
    <row r="94" spans="1:12" x14ac:dyDescent="0.25">
      <c r="A94" s="87"/>
      <c r="B94" s="89"/>
      <c r="C94" s="38" t="s">
        <v>33</v>
      </c>
      <c r="D94" s="67" t="s">
        <v>139</v>
      </c>
      <c r="E94" s="79"/>
      <c r="F94" s="16">
        <v>82</v>
      </c>
      <c r="G94" s="17"/>
      <c r="H94" s="17"/>
      <c r="I94" s="17"/>
      <c r="J94" s="17"/>
      <c r="K94" s="17"/>
      <c r="L94" s="17">
        <f t="shared" si="1"/>
        <v>0</v>
      </c>
    </row>
    <row r="95" spans="1:12" x14ac:dyDescent="0.25">
      <c r="A95" s="87"/>
      <c r="B95" s="89"/>
      <c r="C95" s="38" t="s">
        <v>39</v>
      </c>
      <c r="D95" s="67" t="s">
        <v>140</v>
      </c>
      <c r="E95" s="79"/>
      <c r="F95" s="16">
        <v>83</v>
      </c>
      <c r="G95" s="17"/>
      <c r="H95" s="17"/>
      <c r="I95" s="17"/>
      <c r="J95" s="17"/>
      <c r="K95" s="17"/>
      <c r="L95" s="17">
        <f t="shared" si="1"/>
        <v>0</v>
      </c>
    </row>
    <row r="96" spans="1:12" x14ac:dyDescent="0.25">
      <c r="A96" s="87"/>
      <c r="B96" s="89"/>
      <c r="C96" s="38" t="s">
        <v>41</v>
      </c>
      <c r="D96" s="67" t="s">
        <v>141</v>
      </c>
      <c r="E96" s="79"/>
      <c r="F96" s="16">
        <v>84</v>
      </c>
      <c r="G96" s="17"/>
      <c r="H96" s="17"/>
      <c r="I96" s="17"/>
      <c r="J96" s="17"/>
      <c r="K96" s="17"/>
      <c r="L96" s="17">
        <f t="shared" si="1"/>
        <v>0</v>
      </c>
    </row>
    <row r="97" spans="1:12" x14ac:dyDescent="0.25">
      <c r="A97" s="87"/>
      <c r="B97" s="89"/>
      <c r="C97" s="38" t="s">
        <v>43</v>
      </c>
      <c r="D97" s="67" t="s">
        <v>142</v>
      </c>
      <c r="E97" s="80"/>
      <c r="F97" s="16">
        <v>85</v>
      </c>
      <c r="G97" s="17">
        <v>180</v>
      </c>
      <c r="H97" s="17">
        <v>180</v>
      </c>
      <c r="I97" s="17">
        <v>102</v>
      </c>
      <c r="J97" s="17">
        <v>180</v>
      </c>
      <c r="K97" s="17">
        <v>180</v>
      </c>
      <c r="L97" s="17">
        <f t="shared" si="1"/>
        <v>0</v>
      </c>
    </row>
    <row r="98" spans="1:12" x14ac:dyDescent="0.25">
      <c r="A98" s="87"/>
      <c r="B98" s="89"/>
      <c r="C98" s="73" t="s">
        <v>143</v>
      </c>
      <c r="D98" s="78"/>
      <c r="E98" s="74"/>
      <c r="F98" s="14">
        <v>86</v>
      </c>
      <c r="G98" s="15">
        <f>G99+G112+G116+G125</f>
        <v>1529</v>
      </c>
      <c r="H98" s="15">
        <f>H99+H112+H116+H125</f>
        <v>1529</v>
      </c>
      <c r="I98" s="15">
        <f>I99+I112+I116+I125</f>
        <v>1500</v>
      </c>
      <c r="J98" s="15">
        <f>J99+J112+J116+J125</f>
        <v>1517</v>
      </c>
      <c r="K98" s="15">
        <f>K99+K112+K116+K125</f>
        <v>1517</v>
      </c>
      <c r="L98" s="17">
        <f t="shared" si="1"/>
        <v>0</v>
      </c>
    </row>
    <row r="99" spans="1:12" x14ac:dyDescent="0.25">
      <c r="A99" s="87"/>
      <c r="B99" s="89"/>
      <c r="C99" s="38" t="s">
        <v>144</v>
      </c>
      <c r="D99" s="73" t="s">
        <v>145</v>
      </c>
      <c r="E99" s="74"/>
      <c r="F99" s="16">
        <v>87</v>
      </c>
      <c r="G99" s="17">
        <f>G100+G104</f>
        <v>1147</v>
      </c>
      <c r="H99" s="17">
        <f>H100+H104</f>
        <v>1147</v>
      </c>
      <c r="I99" s="17">
        <f>I100+I104</f>
        <v>1130</v>
      </c>
      <c r="J99" s="17">
        <f>J100+J104</f>
        <v>1051</v>
      </c>
      <c r="K99" s="17">
        <f>K100+K104</f>
        <v>1051</v>
      </c>
      <c r="L99" s="17">
        <f t="shared" si="1"/>
        <v>0</v>
      </c>
    </row>
    <row r="100" spans="1:12" x14ac:dyDescent="0.25">
      <c r="A100" s="87"/>
      <c r="B100" s="89"/>
      <c r="C100" s="38" t="s">
        <v>146</v>
      </c>
      <c r="D100" s="67" t="s">
        <v>147</v>
      </c>
      <c r="E100" s="67"/>
      <c r="F100" s="16">
        <v>88</v>
      </c>
      <c r="G100" s="17">
        <f>G101+G102+G103</f>
        <v>1056</v>
      </c>
      <c r="H100" s="17">
        <f>H101+H102+H103</f>
        <v>1056</v>
      </c>
      <c r="I100" s="17">
        <f>I101+I102+I103</f>
        <v>1043</v>
      </c>
      <c r="J100" s="17">
        <f>J101+J102+J103</f>
        <v>954</v>
      </c>
      <c r="K100" s="17">
        <f>K101+K102+K103</f>
        <v>954</v>
      </c>
      <c r="L100" s="17">
        <f t="shared" si="1"/>
        <v>0</v>
      </c>
    </row>
    <row r="101" spans="1:12" x14ac:dyDescent="0.25">
      <c r="A101" s="87"/>
      <c r="B101" s="89"/>
      <c r="C101" s="77"/>
      <c r="D101" s="67" t="s">
        <v>148</v>
      </c>
      <c r="E101" s="67"/>
      <c r="F101" s="16">
        <v>89</v>
      </c>
      <c r="G101" s="17">
        <v>803</v>
      </c>
      <c r="H101" s="17">
        <v>803</v>
      </c>
      <c r="I101" s="17">
        <v>795</v>
      </c>
      <c r="J101" s="17">
        <v>739</v>
      </c>
      <c r="K101" s="17">
        <v>739</v>
      </c>
      <c r="L101" s="17">
        <f t="shared" si="1"/>
        <v>0</v>
      </c>
    </row>
    <row r="102" spans="1:12" x14ac:dyDescent="0.25">
      <c r="A102" s="87"/>
      <c r="B102" s="89"/>
      <c r="C102" s="77"/>
      <c r="D102" s="68" t="s">
        <v>149</v>
      </c>
      <c r="E102" s="69"/>
      <c r="F102" s="16">
        <v>90</v>
      </c>
      <c r="G102" s="17">
        <v>253</v>
      </c>
      <c r="H102" s="17">
        <v>253</v>
      </c>
      <c r="I102" s="17">
        <v>248</v>
      </c>
      <c r="J102" s="17">
        <v>215</v>
      </c>
      <c r="K102" s="17">
        <v>215</v>
      </c>
      <c r="L102" s="17">
        <f t="shared" si="1"/>
        <v>0</v>
      </c>
    </row>
    <row r="103" spans="1:12" x14ac:dyDescent="0.25">
      <c r="A103" s="87"/>
      <c r="B103" s="89"/>
      <c r="C103" s="77"/>
      <c r="D103" s="67" t="s">
        <v>150</v>
      </c>
      <c r="E103" s="67"/>
      <c r="F103" s="16">
        <v>91</v>
      </c>
      <c r="G103" s="17"/>
      <c r="H103" s="17"/>
      <c r="I103" s="17"/>
      <c r="J103" s="17"/>
      <c r="K103" s="17"/>
      <c r="L103" s="17">
        <f t="shared" si="1"/>
        <v>0</v>
      </c>
    </row>
    <row r="104" spans="1:12" x14ac:dyDescent="0.25">
      <c r="A104" s="87"/>
      <c r="B104" s="89"/>
      <c r="C104" s="38" t="s">
        <v>151</v>
      </c>
      <c r="D104" s="67" t="s">
        <v>152</v>
      </c>
      <c r="E104" s="67"/>
      <c r="F104" s="16">
        <v>92</v>
      </c>
      <c r="G104" s="17">
        <f>G105+G108+G109+G110+G111</f>
        <v>91</v>
      </c>
      <c r="H104" s="17">
        <f>H105+H108+H109+H110+H111</f>
        <v>91</v>
      </c>
      <c r="I104" s="17">
        <f>I105+I108+I109+I110+I111</f>
        <v>87</v>
      </c>
      <c r="J104" s="17">
        <f>J105+J108+J109+J110+J111</f>
        <v>97</v>
      </c>
      <c r="K104" s="17">
        <f>K105+K108+K109+K110+K111</f>
        <v>97</v>
      </c>
      <c r="L104" s="17">
        <f t="shared" si="1"/>
        <v>0</v>
      </c>
    </row>
    <row r="105" spans="1:12" x14ac:dyDescent="0.25">
      <c r="A105" s="87"/>
      <c r="B105" s="89"/>
      <c r="C105" s="38"/>
      <c r="D105" s="67" t="s">
        <v>153</v>
      </c>
      <c r="E105" s="67"/>
      <c r="F105" s="16">
        <v>93</v>
      </c>
      <c r="G105" s="17"/>
      <c r="H105" s="17"/>
      <c r="I105" s="17"/>
      <c r="J105" s="17"/>
      <c r="K105" s="17"/>
      <c r="L105" s="17"/>
    </row>
    <row r="106" spans="1:12" ht="30" x14ac:dyDescent="0.25">
      <c r="A106" s="87"/>
      <c r="B106" s="89"/>
      <c r="C106" s="38"/>
      <c r="D106" s="40"/>
      <c r="E106" s="40" t="s">
        <v>154</v>
      </c>
      <c r="F106" s="16">
        <v>94</v>
      </c>
      <c r="G106" s="17"/>
      <c r="H106" s="17"/>
      <c r="I106" s="17"/>
      <c r="J106" s="17"/>
      <c r="K106" s="17"/>
      <c r="L106" s="17"/>
    </row>
    <row r="107" spans="1:12" ht="30" x14ac:dyDescent="0.25">
      <c r="A107" s="87"/>
      <c r="B107" s="89"/>
      <c r="C107" s="38"/>
      <c r="D107" s="40"/>
      <c r="E107" s="40" t="s">
        <v>155</v>
      </c>
      <c r="F107" s="16">
        <v>95</v>
      </c>
      <c r="G107" s="17"/>
      <c r="H107" s="17"/>
      <c r="I107" s="17"/>
      <c r="J107" s="17"/>
      <c r="K107" s="17"/>
      <c r="L107" s="17"/>
    </row>
    <row r="108" spans="1:12" x14ac:dyDescent="0.25">
      <c r="A108" s="87"/>
      <c r="B108" s="89"/>
      <c r="C108" s="38"/>
      <c r="D108" s="67" t="s">
        <v>156</v>
      </c>
      <c r="E108" s="67"/>
      <c r="F108" s="16">
        <v>96</v>
      </c>
      <c r="G108" s="17">
        <v>91</v>
      </c>
      <c r="H108" s="17">
        <v>91</v>
      </c>
      <c r="I108" s="17">
        <v>87</v>
      </c>
      <c r="J108" s="17">
        <v>80</v>
      </c>
      <c r="K108" s="17">
        <v>80</v>
      </c>
      <c r="L108" s="17">
        <f t="shared" si="1"/>
        <v>0</v>
      </c>
    </row>
    <row r="109" spans="1:12" x14ac:dyDescent="0.25">
      <c r="A109" s="87"/>
      <c r="B109" s="89"/>
      <c r="C109" s="38"/>
      <c r="D109" s="67" t="s">
        <v>157</v>
      </c>
      <c r="E109" s="67"/>
      <c r="F109" s="16">
        <v>97</v>
      </c>
      <c r="G109" s="17"/>
      <c r="H109" s="17"/>
      <c r="I109" s="17"/>
      <c r="J109" s="17"/>
      <c r="K109" s="17"/>
      <c r="L109" s="17">
        <f t="shared" si="1"/>
        <v>0</v>
      </c>
    </row>
    <row r="110" spans="1:12" x14ac:dyDescent="0.25">
      <c r="A110" s="87"/>
      <c r="B110" s="89"/>
      <c r="C110" s="38"/>
      <c r="D110" s="67" t="s">
        <v>158</v>
      </c>
      <c r="E110" s="67"/>
      <c r="F110" s="16">
        <v>98</v>
      </c>
      <c r="G110" s="17"/>
      <c r="H110" s="17"/>
      <c r="I110" s="17"/>
      <c r="J110" s="17">
        <v>17</v>
      </c>
      <c r="K110" s="17">
        <v>17</v>
      </c>
      <c r="L110" s="17">
        <f t="shared" si="1"/>
        <v>0</v>
      </c>
    </row>
    <row r="111" spans="1:12" x14ac:dyDescent="0.25">
      <c r="A111" s="87"/>
      <c r="B111" s="89"/>
      <c r="C111" s="38"/>
      <c r="D111" s="67" t="s">
        <v>159</v>
      </c>
      <c r="E111" s="67"/>
      <c r="F111" s="16">
        <v>99</v>
      </c>
      <c r="G111" s="17"/>
      <c r="H111" s="17"/>
      <c r="I111" s="17"/>
      <c r="J111" s="17"/>
      <c r="K111" s="17"/>
      <c r="L111" s="17">
        <f t="shared" si="1"/>
        <v>0</v>
      </c>
    </row>
    <row r="112" spans="1:12" x14ac:dyDescent="0.25">
      <c r="A112" s="87"/>
      <c r="B112" s="89"/>
      <c r="C112" s="38" t="s">
        <v>160</v>
      </c>
      <c r="D112" s="67" t="s">
        <v>161</v>
      </c>
      <c r="E112" s="67"/>
      <c r="F112" s="16">
        <v>100</v>
      </c>
      <c r="G112" s="17">
        <f>G113+G114+G115</f>
        <v>0</v>
      </c>
      <c r="H112" s="17">
        <f>H113+H114+H115</f>
        <v>0</v>
      </c>
      <c r="I112" s="17">
        <f>I113+I114+I115</f>
        <v>0</v>
      </c>
      <c r="J112" s="17">
        <f>J113+J114+J115</f>
        <v>0</v>
      </c>
      <c r="K112" s="17"/>
      <c r="L112" s="17">
        <f t="shared" si="1"/>
        <v>0</v>
      </c>
    </row>
    <row r="113" spans="1:12" x14ac:dyDescent="0.25">
      <c r="A113" s="87"/>
      <c r="B113" s="89"/>
      <c r="C113" s="38"/>
      <c r="D113" s="67" t="s">
        <v>162</v>
      </c>
      <c r="E113" s="67"/>
      <c r="F113" s="16">
        <v>101</v>
      </c>
      <c r="G113" s="17"/>
      <c r="H113" s="17"/>
      <c r="I113" s="17"/>
      <c r="J113" s="17"/>
      <c r="K113" s="17"/>
      <c r="L113" s="17"/>
    </row>
    <row r="114" spans="1:12" x14ac:dyDescent="0.25">
      <c r="A114" s="87"/>
      <c r="B114" s="89"/>
      <c r="C114" s="38"/>
      <c r="D114" s="67" t="s">
        <v>163</v>
      </c>
      <c r="E114" s="67"/>
      <c r="F114" s="16">
        <v>102</v>
      </c>
      <c r="G114" s="17"/>
      <c r="H114" s="17"/>
      <c r="I114" s="17"/>
      <c r="J114" s="17"/>
      <c r="K114" s="17"/>
      <c r="L114" s="17"/>
    </row>
    <row r="115" spans="1:12" x14ac:dyDescent="0.25">
      <c r="A115" s="87"/>
      <c r="B115" s="89"/>
      <c r="C115" s="38"/>
      <c r="D115" s="67" t="s">
        <v>164</v>
      </c>
      <c r="E115" s="67"/>
      <c r="F115" s="16">
        <v>103</v>
      </c>
      <c r="G115" s="17"/>
      <c r="H115" s="17"/>
      <c r="I115" s="17"/>
      <c r="J115" s="17"/>
      <c r="K115" s="17"/>
      <c r="L115" s="17"/>
    </row>
    <row r="116" spans="1:12" x14ac:dyDescent="0.25">
      <c r="A116" s="87"/>
      <c r="B116" s="89"/>
      <c r="C116" s="38" t="s">
        <v>165</v>
      </c>
      <c r="D116" s="67" t="s">
        <v>166</v>
      </c>
      <c r="E116" s="67"/>
      <c r="F116" s="16">
        <v>104</v>
      </c>
      <c r="G116" s="17">
        <f>G117+G120+G123+G124</f>
        <v>71</v>
      </c>
      <c r="H116" s="17">
        <f>H117+H120+H123+H124</f>
        <v>71</v>
      </c>
      <c r="I116" s="17">
        <f>I117+I120+I123+I124</f>
        <v>60</v>
      </c>
      <c r="J116" s="17">
        <f>J117+J120+J123+J124</f>
        <v>157</v>
      </c>
      <c r="K116" s="17">
        <f>K117+K120+K123+K124</f>
        <v>157</v>
      </c>
      <c r="L116" s="17">
        <f t="shared" si="1"/>
        <v>0</v>
      </c>
    </row>
    <row r="117" spans="1:12" x14ac:dyDescent="0.25">
      <c r="A117" s="87"/>
      <c r="B117" s="89"/>
      <c r="C117" s="77"/>
      <c r="D117" s="67" t="s">
        <v>167</v>
      </c>
      <c r="E117" s="67"/>
      <c r="F117" s="16">
        <v>105</v>
      </c>
      <c r="G117" s="17">
        <v>59</v>
      </c>
      <c r="H117" s="17">
        <v>59</v>
      </c>
      <c r="I117" s="17">
        <v>58</v>
      </c>
      <c r="J117" s="17">
        <f>J118</f>
        <v>72</v>
      </c>
      <c r="K117" s="17">
        <f>K118</f>
        <v>72</v>
      </c>
      <c r="L117" s="17">
        <f t="shared" si="1"/>
        <v>0</v>
      </c>
    </row>
    <row r="118" spans="1:12" x14ac:dyDescent="0.25">
      <c r="A118" s="87"/>
      <c r="B118" s="89"/>
      <c r="C118" s="77"/>
      <c r="D118" s="40"/>
      <c r="E118" s="47" t="s">
        <v>168</v>
      </c>
      <c r="F118" s="16">
        <v>106</v>
      </c>
      <c r="G118" s="17">
        <v>59</v>
      </c>
      <c r="H118" s="17">
        <v>59</v>
      </c>
      <c r="I118" s="17">
        <v>58</v>
      </c>
      <c r="J118" s="17">
        <v>72</v>
      </c>
      <c r="K118" s="17">
        <v>72</v>
      </c>
      <c r="L118" s="17">
        <f t="shared" si="1"/>
        <v>0</v>
      </c>
    </row>
    <row r="119" spans="1:12" x14ac:dyDescent="0.25">
      <c r="A119" s="87"/>
      <c r="B119" s="89"/>
      <c r="C119" s="77"/>
      <c r="D119" s="40"/>
      <c r="E119" s="47" t="s">
        <v>169</v>
      </c>
      <c r="F119" s="16">
        <v>107</v>
      </c>
      <c r="G119" s="17"/>
      <c r="H119" s="17"/>
      <c r="I119" s="17"/>
      <c r="J119" s="17"/>
      <c r="K119" s="17"/>
      <c r="L119" s="17">
        <f t="shared" si="1"/>
        <v>0</v>
      </c>
    </row>
    <row r="120" spans="1:12" x14ac:dyDescent="0.25">
      <c r="A120" s="87"/>
      <c r="B120" s="89"/>
      <c r="C120" s="77"/>
      <c r="D120" s="67" t="s">
        <v>170</v>
      </c>
      <c r="E120" s="67"/>
      <c r="F120" s="16">
        <v>108</v>
      </c>
      <c r="G120" s="17">
        <v>7</v>
      </c>
      <c r="H120" s="17">
        <v>7</v>
      </c>
      <c r="I120" s="17">
        <v>1</v>
      </c>
      <c r="J120" s="17">
        <f>J121+J122</f>
        <v>67</v>
      </c>
      <c r="K120" s="17">
        <f>K121+K122</f>
        <v>67</v>
      </c>
      <c r="L120" s="17">
        <f t="shared" si="1"/>
        <v>0</v>
      </c>
    </row>
    <row r="121" spans="1:12" x14ac:dyDescent="0.25">
      <c r="A121" s="87"/>
      <c r="B121" s="89"/>
      <c r="C121" s="77"/>
      <c r="D121" s="40"/>
      <c r="E121" s="47" t="s">
        <v>168</v>
      </c>
      <c r="F121" s="16">
        <v>109</v>
      </c>
      <c r="G121" s="17">
        <v>7</v>
      </c>
      <c r="H121" s="17">
        <v>7</v>
      </c>
      <c r="I121" s="17">
        <v>1</v>
      </c>
      <c r="J121" s="17">
        <v>67</v>
      </c>
      <c r="K121" s="17">
        <v>67</v>
      </c>
      <c r="L121" s="17">
        <f t="shared" si="1"/>
        <v>0</v>
      </c>
    </row>
    <row r="122" spans="1:12" x14ac:dyDescent="0.25">
      <c r="A122" s="87"/>
      <c r="B122" s="89"/>
      <c r="C122" s="77"/>
      <c r="D122" s="40"/>
      <c r="E122" s="47" t="s">
        <v>169</v>
      </c>
      <c r="F122" s="16">
        <v>110</v>
      </c>
      <c r="G122" s="17"/>
      <c r="H122" s="17"/>
      <c r="I122" s="17"/>
      <c r="J122" s="17"/>
      <c r="K122" s="17"/>
      <c r="L122" s="17">
        <f t="shared" si="1"/>
        <v>0</v>
      </c>
    </row>
    <row r="123" spans="1:12" x14ac:dyDescent="0.25">
      <c r="A123" s="87"/>
      <c r="B123" s="89"/>
      <c r="C123" s="77"/>
      <c r="D123" s="67" t="s">
        <v>171</v>
      </c>
      <c r="E123" s="67"/>
      <c r="F123" s="16">
        <v>111</v>
      </c>
      <c r="G123" s="17">
        <v>5</v>
      </c>
      <c r="H123" s="17">
        <v>5</v>
      </c>
      <c r="I123" s="17">
        <v>1</v>
      </c>
      <c r="J123" s="17">
        <v>18</v>
      </c>
      <c r="K123" s="17">
        <v>18</v>
      </c>
      <c r="L123" s="17">
        <f t="shared" si="1"/>
        <v>0</v>
      </c>
    </row>
    <row r="124" spans="1:12" x14ac:dyDescent="0.25">
      <c r="A124" s="87"/>
      <c r="B124" s="89"/>
      <c r="C124" s="38"/>
      <c r="D124" s="67" t="s">
        <v>172</v>
      </c>
      <c r="E124" s="67"/>
      <c r="F124" s="16">
        <v>112</v>
      </c>
      <c r="G124" s="17"/>
      <c r="H124" s="17"/>
      <c r="I124" s="17"/>
      <c r="J124" s="17"/>
      <c r="K124" s="17"/>
      <c r="L124" s="17">
        <f t="shared" si="1"/>
        <v>0</v>
      </c>
    </row>
    <row r="125" spans="1:12" x14ac:dyDescent="0.25">
      <c r="A125" s="87"/>
      <c r="B125" s="89"/>
      <c r="C125" s="38" t="s">
        <v>173</v>
      </c>
      <c r="D125" s="67" t="s">
        <v>174</v>
      </c>
      <c r="E125" s="67"/>
      <c r="F125" s="16">
        <v>113</v>
      </c>
      <c r="G125" s="17">
        <f>G126+G127+G128+G129+G130+G131</f>
        <v>311</v>
      </c>
      <c r="H125" s="17">
        <f>H126+H127+H128+H129+H130+H131</f>
        <v>311</v>
      </c>
      <c r="I125" s="17">
        <f>I126+I127+I128+I129+I130+I131</f>
        <v>310</v>
      </c>
      <c r="J125" s="17">
        <f>J126+J127+J128+J129+J130+J131</f>
        <v>309</v>
      </c>
      <c r="K125" s="17">
        <f>K126+K127+K128+K129+K130+K131</f>
        <v>309</v>
      </c>
      <c r="L125" s="17">
        <f t="shared" si="1"/>
        <v>0</v>
      </c>
    </row>
    <row r="126" spans="1:12" x14ac:dyDescent="0.25">
      <c r="A126" s="87"/>
      <c r="B126" s="89"/>
      <c r="C126" s="77"/>
      <c r="D126" s="67" t="s">
        <v>175</v>
      </c>
      <c r="E126" s="67"/>
      <c r="F126" s="16">
        <v>114</v>
      </c>
      <c r="G126" s="17">
        <v>233</v>
      </c>
      <c r="H126" s="17">
        <v>233</v>
      </c>
      <c r="I126" s="17">
        <v>232</v>
      </c>
      <c r="J126" s="17">
        <v>231</v>
      </c>
      <c r="K126" s="17">
        <v>231</v>
      </c>
      <c r="L126" s="17">
        <f t="shared" si="1"/>
        <v>0</v>
      </c>
    </row>
    <row r="127" spans="1:12" x14ac:dyDescent="0.25">
      <c r="A127" s="87"/>
      <c r="B127" s="89"/>
      <c r="C127" s="77"/>
      <c r="D127" s="67" t="s">
        <v>176</v>
      </c>
      <c r="E127" s="67"/>
      <c r="F127" s="16">
        <v>115</v>
      </c>
      <c r="G127" s="17">
        <v>6</v>
      </c>
      <c r="H127" s="17">
        <v>6</v>
      </c>
      <c r="I127" s="17">
        <v>5</v>
      </c>
      <c r="J127" s="17">
        <v>6</v>
      </c>
      <c r="K127" s="17">
        <v>6</v>
      </c>
      <c r="L127" s="17">
        <f t="shared" si="1"/>
        <v>0</v>
      </c>
    </row>
    <row r="128" spans="1:12" x14ac:dyDescent="0.25">
      <c r="A128" s="87"/>
      <c r="B128" s="89"/>
      <c r="C128" s="77"/>
      <c r="D128" s="67" t="s">
        <v>177</v>
      </c>
      <c r="E128" s="67"/>
      <c r="F128" s="16">
        <v>116</v>
      </c>
      <c r="G128" s="17">
        <v>67</v>
      </c>
      <c r="H128" s="17">
        <v>67</v>
      </c>
      <c r="I128" s="17">
        <v>65</v>
      </c>
      <c r="J128" s="17">
        <v>67</v>
      </c>
      <c r="K128" s="17">
        <v>67</v>
      </c>
      <c r="L128" s="17">
        <f t="shared" si="1"/>
        <v>0</v>
      </c>
    </row>
    <row r="129" spans="1:12" x14ac:dyDescent="0.25">
      <c r="A129" s="87"/>
      <c r="B129" s="89"/>
      <c r="C129" s="77"/>
      <c r="D129" s="67" t="s">
        <v>178</v>
      </c>
      <c r="E129" s="67"/>
      <c r="F129" s="16">
        <v>117</v>
      </c>
      <c r="G129" s="17">
        <v>2</v>
      </c>
      <c r="H129" s="17">
        <v>2</v>
      </c>
      <c r="I129" s="17">
        <v>5</v>
      </c>
      <c r="J129" s="17">
        <v>5</v>
      </c>
      <c r="K129" s="17">
        <v>5</v>
      </c>
      <c r="L129" s="17">
        <f t="shared" si="1"/>
        <v>0</v>
      </c>
    </row>
    <row r="130" spans="1:12" x14ac:dyDescent="0.25">
      <c r="A130" s="87"/>
      <c r="B130" s="89"/>
      <c r="C130" s="77"/>
      <c r="D130" s="67" t="s">
        <v>179</v>
      </c>
      <c r="E130" s="67"/>
      <c r="F130" s="16">
        <v>118</v>
      </c>
      <c r="G130" s="17"/>
      <c r="H130" s="17"/>
      <c r="I130" s="17"/>
      <c r="J130" s="17"/>
      <c r="K130" s="17"/>
      <c r="L130" s="17"/>
    </row>
    <row r="131" spans="1:12" x14ac:dyDescent="0.25">
      <c r="A131" s="87"/>
      <c r="B131" s="89"/>
      <c r="C131" s="77"/>
      <c r="D131" s="67" t="s">
        <v>180</v>
      </c>
      <c r="E131" s="67"/>
      <c r="F131" s="16">
        <v>119</v>
      </c>
      <c r="G131" s="17">
        <v>3</v>
      </c>
      <c r="H131" s="17">
        <v>3</v>
      </c>
      <c r="I131" s="17">
        <v>3</v>
      </c>
      <c r="J131" s="17"/>
      <c r="K131" s="17"/>
      <c r="L131" s="17"/>
    </row>
    <row r="132" spans="1:12" x14ac:dyDescent="0.25">
      <c r="A132" s="87"/>
      <c r="B132" s="89"/>
      <c r="C132" s="73" t="s">
        <v>181</v>
      </c>
      <c r="D132" s="78"/>
      <c r="E132" s="74"/>
      <c r="F132" s="16">
        <v>120</v>
      </c>
      <c r="G132" s="17">
        <f>G133+G136+G137+G138+G139+G140</f>
        <v>5192</v>
      </c>
      <c r="H132" s="17">
        <f>H133+H136+H137+H138+H139+H140</f>
        <v>5192</v>
      </c>
      <c r="I132" s="17">
        <f>I133+I136+I137+I138+I139+I140</f>
        <v>4289</v>
      </c>
      <c r="J132" s="17">
        <f>J133+J136+J137+J138+J139+J140</f>
        <v>1142</v>
      </c>
      <c r="K132" s="17">
        <f>K133+K136+K137+K138+K139+K140</f>
        <v>629</v>
      </c>
      <c r="L132" s="17">
        <f t="shared" si="1"/>
        <v>-513</v>
      </c>
    </row>
    <row r="133" spans="1:12" x14ac:dyDescent="0.25">
      <c r="A133" s="87"/>
      <c r="B133" s="89"/>
      <c r="C133" s="38" t="s">
        <v>21</v>
      </c>
      <c r="D133" s="67" t="s">
        <v>182</v>
      </c>
      <c r="E133" s="67"/>
      <c r="F133" s="16">
        <v>121</v>
      </c>
      <c r="G133" s="17">
        <f>G134+G135</f>
        <v>2</v>
      </c>
      <c r="H133" s="20">
        <f>H134+H135</f>
        <v>2</v>
      </c>
      <c r="I133" s="20">
        <f>I134+I135</f>
        <v>0</v>
      </c>
      <c r="J133" s="20">
        <f>J134+J135</f>
        <v>0</v>
      </c>
      <c r="K133" s="20"/>
      <c r="L133" s="17">
        <f t="shared" si="1"/>
        <v>0</v>
      </c>
    </row>
    <row r="134" spans="1:12" x14ac:dyDescent="0.25">
      <c r="A134" s="87"/>
      <c r="B134" s="89"/>
      <c r="C134" s="38"/>
      <c r="D134" s="67" t="s">
        <v>183</v>
      </c>
      <c r="E134" s="67"/>
      <c r="F134" s="16">
        <v>122</v>
      </c>
      <c r="G134" s="17"/>
      <c r="H134" s="17"/>
      <c r="I134" s="17"/>
      <c r="J134" s="17"/>
      <c r="K134" s="17"/>
      <c r="L134" s="17">
        <f t="shared" si="1"/>
        <v>0</v>
      </c>
    </row>
    <row r="135" spans="1:12" x14ac:dyDescent="0.25">
      <c r="A135" s="87"/>
      <c r="B135" s="89"/>
      <c r="C135" s="38"/>
      <c r="D135" s="67" t="s">
        <v>184</v>
      </c>
      <c r="E135" s="67"/>
      <c r="F135" s="16">
        <v>123</v>
      </c>
      <c r="G135" s="17">
        <v>2</v>
      </c>
      <c r="H135" s="17">
        <v>2</v>
      </c>
      <c r="I135" s="17"/>
      <c r="J135" s="17"/>
      <c r="K135" s="17"/>
      <c r="L135" s="17">
        <f t="shared" si="1"/>
        <v>0</v>
      </c>
    </row>
    <row r="136" spans="1:12" x14ac:dyDescent="0.25">
      <c r="A136" s="87"/>
      <c r="B136" s="89"/>
      <c r="C136" s="38" t="s">
        <v>31</v>
      </c>
      <c r="D136" s="67" t="s">
        <v>185</v>
      </c>
      <c r="E136" s="67"/>
      <c r="F136" s="16">
        <v>124</v>
      </c>
      <c r="G136" s="17">
        <v>2645</v>
      </c>
      <c r="H136" s="17">
        <v>2645</v>
      </c>
      <c r="I136" s="17">
        <v>1486</v>
      </c>
      <c r="J136" s="17">
        <v>1042</v>
      </c>
      <c r="K136" s="17">
        <v>529</v>
      </c>
      <c r="L136" s="17">
        <f t="shared" si="1"/>
        <v>-513</v>
      </c>
    </row>
    <row r="137" spans="1:12" x14ac:dyDescent="0.25">
      <c r="A137" s="87"/>
      <c r="B137" s="89"/>
      <c r="C137" s="38" t="s">
        <v>33</v>
      </c>
      <c r="D137" s="67" t="s">
        <v>186</v>
      </c>
      <c r="E137" s="67"/>
      <c r="F137" s="16">
        <v>125</v>
      </c>
      <c r="G137" s="17"/>
      <c r="H137" s="17"/>
      <c r="I137" s="17"/>
      <c r="J137" s="17"/>
      <c r="K137" s="17"/>
      <c r="L137" s="17"/>
    </row>
    <row r="138" spans="1:12" x14ac:dyDescent="0.25">
      <c r="A138" s="87"/>
      <c r="B138" s="89"/>
      <c r="C138" s="38" t="s">
        <v>39</v>
      </c>
      <c r="D138" s="68" t="s">
        <v>135</v>
      </c>
      <c r="E138" s="69"/>
      <c r="F138" s="16">
        <v>126</v>
      </c>
      <c r="G138" s="17">
        <v>2436</v>
      </c>
      <c r="H138" s="17">
        <v>2436</v>
      </c>
      <c r="I138" s="17">
        <v>2688</v>
      </c>
      <c r="J138" s="17"/>
      <c r="K138" s="17"/>
      <c r="L138" s="17"/>
    </row>
    <row r="139" spans="1:12" x14ac:dyDescent="0.25">
      <c r="A139" s="87"/>
      <c r="B139" s="89"/>
      <c r="C139" s="48" t="s">
        <v>41</v>
      </c>
      <c r="D139" s="67" t="s">
        <v>187</v>
      </c>
      <c r="E139" s="67"/>
      <c r="F139" s="16">
        <v>127</v>
      </c>
      <c r="G139" s="17">
        <v>93</v>
      </c>
      <c r="H139" s="17">
        <v>93</v>
      </c>
      <c r="I139" s="17">
        <v>67</v>
      </c>
      <c r="J139" s="17">
        <v>80</v>
      </c>
      <c r="K139" s="17">
        <v>80</v>
      </c>
      <c r="L139" s="17">
        <f t="shared" si="1"/>
        <v>0</v>
      </c>
    </row>
    <row r="140" spans="1:12" x14ac:dyDescent="0.25">
      <c r="A140" s="87"/>
      <c r="B140" s="90"/>
      <c r="C140" s="39" t="s">
        <v>188</v>
      </c>
      <c r="D140" s="75" t="s">
        <v>189</v>
      </c>
      <c r="E140" s="76"/>
      <c r="F140" s="16">
        <v>128</v>
      </c>
      <c r="G140" s="17">
        <f>G141-G144</f>
        <v>16</v>
      </c>
      <c r="H140" s="17">
        <f>H141-H144</f>
        <v>16</v>
      </c>
      <c r="I140" s="17">
        <f>I141-I144</f>
        <v>48</v>
      </c>
      <c r="J140" s="17">
        <f>J141-J144</f>
        <v>20</v>
      </c>
      <c r="K140" s="17">
        <f>K141-K144</f>
        <v>20</v>
      </c>
      <c r="L140" s="17">
        <f t="shared" si="1"/>
        <v>0</v>
      </c>
    </row>
    <row r="141" spans="1:12" x14ac:dyDescent="0.25">
      <c r="A141" s="87"/>
      <c r="B141" s="38"/>
      <c r="C141" s="38"/>
      <c r="D141" s="49" t="s">
        <v>45</v>
      </c>
      <c r="E141" s="50" t="s">
        <v>190</v>
      </c>
      <c r="F141" s="16">
        <v>129</v>
      </c>
      <c r="G141" s="17">
        <v>48</v>
      </c>
      <c r="H141" s="17">
        <v>48</v>
      </c>
      <c r="I141" s="17">
        <v>48</v>
      </c>
      <c r="J141" s="17">
        <v>67</v>
      </c>
      <c r="K141" s="17">
        <v>67</v>
      </c>
      <c r="L141" s="17">
        <f t="shared" si="1"/>
        <v>0</v>
      </c>
    </row>
    <row r="142" spans="1:12" ht="30" x14ac:dyDescent="0.25">
      <c r="A142" s="87"/>
      <c r="B142" s="38"/>
      <c r="D142" s="49" t="s">
        <v>191</v>
      </c>
      <c r="E142" s="47" t="s">
        <v>192</v>
      </c>
      <c r="F142" s="16">
        <v>130</v>
      </c>
      <c r="G142" s="17"/>
      <c r="H142" s="17"/>
      <c r="I142" s="17"/>
      <c r="J142" s="17">
        <v>17</v>
      </c>
      <c r="K142" s="17">
        <v>17</v>
      </c>
      <c r="L142" s="17">
        <f t="shared" ref="L142:L161" si="2">K142-J142</f>
        <v>0</v>
      </c>
    </row>
    <row r="143" spans="1:12" x14ac:dyDescent="0.25">
      <c r="A143" s="87"/>
      <c r="B143" s="38"/>
      <c r="D143" s="49" t="s">
        <v>193</v>
      </c>
      <c r="E143" s="51" t="s">
        <v>194</v>
      </c>
      <c r="F143" s="16" t="s">
        <v>195</v>
      </c>
      <c r="G143" s="17"/>
      <c r="H143" s="17"/>
      <c r="I143" s="17"/>
      <c r="J143" s="17"/>
      <c r="K143" s="17"/>
      <c r="L143" s="17">
        <f t="shared" si="2"/>
        <v>0</v>
      </c>
    </row>
    <row r="144" spans="1:12" ht="30" x14ac:dyDescent="0.25">
      <c r="A144" s="87"/>
      <c r="B144" s="38"/>
      <c r="D144" s="49" t="s">
        <v>47</v>
      </c>
      <c r="E144" s="50" t="s">
        <v>196</v>
      </c>
      <c r="F144" s="16">
        <v>131</v>
      </c>
      <c r="G144" s="17">
        <f>G145</f>
        <v>32</v>
      </c>
      <c r="H144" s="17">
        <f>H145</f>
        <v>32</v>
      </c>
      <c r="I144" s="17">
        <f>I145</f>
        <v>0</v>
      </c>
      <c r="J144" s="17">
        <f>J145</f>
        <v>47</v>
      </c>
      <c r="K144" s="17">
        <f>K145</f>
        <v>47</v>
      </c>
      <c r="L144" s="17">
        <f t="shared" si="2"/>
        <v>0</v>
      </c>
    </row>
    <row r="145" spans="1:12" ht="30" x14ac:dyDescent="0.25">
      <c r="A145" s="87"/>
      <c r="B145" s="38"/>
      <c r="C145" s="38"/>
      <c r="D145" s="40" t="s">
        <v>197</v>
      </c>
      <c r="E145" s="40" t="s">
        <v>198</v>
      </c>
      <c r="F145" s="16">
        <v>132</v>
      </c>
      <c r="G145" s="17">
        <v>32</v>
      </c>
      <c r="H145" s="17">
        <f>H146+H147+H148</f>
        <v>32</v>
      </c>
      <c r="I145" s="17">
        <f>I146+I147+I148</f>
        <v>0</v>
      </c>
      <c r="J145" s="17">
        <f>J146+J147+J148</f>
        <v>47</v>
      </c>
      <c r="K145" s="17">
        <f>K146+K147+K148</f>
        <v>47</v>
      </c>
      <c r="L145" s="17">
        <f t="shared" si="2"/>
        <v>0</v>
      </c>
    </row>
    <row r="146" spans="1:12" x14ac:dyDescent="0.25">
      <c r="A146" s="87"/>
      <c r="B146" s="38"/>
      <c r="C146" s="38"/>
      <c r="D146" s="40"/>
      <c r="E146" s="40" t="s">
        <v>199</v>
      </c>
      <c r="F146" s="16">
        <v>133</v>
      </c>
      <c r="G146" s="17"/>
      <c r="H146" s="17"/>
      <c r="I146" s="17"/>
      <c r="J146" s="17">
        <v>17</v>
      </c>
      <c r="K146" s="17">
        <v>17</v>
      </c>
      <c r="L146" s="17">
        <f t="shared" si="2"/>
        <v>0</v>
      </c>
    </row>
    <row r="147" spans="1:12" ht="30" x14ac:dyDescent="0.25">
      <c r="A147" s="87"/>
      <c r="B147" s="38"/>
      <c r="C147" s="38"/>
      <c r="D147" s="40"/>
      <c r="E147" s="40" t="s">
        <v>200</v>
      </c>
      <c r="F147" s="16">
        <v>134</v>
      </c>
      <c r="G147" s="17">
        <v>32</v>
      </c>
      <c r="H147" s="17">
        <v>32</v>
      </c>
      <c r="I147" s="17"/>
      <c r="J147" s="17">
        <v>30</v>
      </c>
      <c r="K147" s="17">
        <v>30</v>
      </c>
      <c r="L147" s="17">
        <f t="shared" si="2"/>
        <v>0</v>
      </c>
    </row>
    <row r="148" spans="1:12" x14ac:dyDescent="0.25">
      <c r="A148" s="87"/>
      <c r="B148" s="38"/>
      <c r="C148" s="38"/>
      <c r="D148" s="40"/>
      <c r="E148" s="52" t="s">
        <v>201</v>
      </c>
      <c r="F148" s="16">
        <v>135</v>
      </c>
      <c r="G148" s="17"/>
      <c r="H148" s="17"/>
      <c r="I148" s="17"/>
      <c r="J148" s="17"/>
      <c r="K148" s="17"/>
      <c r="L148" s="17">
        <f t="shared" si="2"/>
        <v>0</v>
      </c>
    </row>
    <row r="149" spans="1:12" x14ac:dyDescent="0.25">
      <c r="A149" s="87"/>
      <c r="B149" s="38">
        <v>2</v>
      </c>
      <c r="C149" s="38"/>
      <c r="D149" s="67" t="s">
        <v>202</v>
      </c>
      <c r="E149" s="67"/>
      <c r="F149" s="14">
        <v>136</v>
      </c>
      <c r="G149" s="15">
        <f>G150+G153+G156</f>
        <v>0</v>
      </c>
      <c r="H149" s="15">
        <f>H150+H153+H156</f>
        <v>0</v>
      </c>
      <c r="I149" s="15">
        <f>I150+I153+I156</f>
        <v>1</v>
      </c>
      <c r="J149" s="15">
        <f>J150+J153+J156</f>
        <v>2</v>
      </c>
      <c r="K149" s="15">
        <f>K150+K153+K156</f>
        <v>2</v>
      </c>
      <c r="L149" s="17">
        <f t="shared" si="2"/>
        <v>0</v>
      </c>
    </row>
    <row r="150" spans="1:12" x14ac:dyDescent="0.25">
      <c r="A150" s="87"/>
      <c r="B150" s="77"/>
      <c r="C150" s="38" t="s">
        <v>21</v>
      </c>
      <c r="D150" s="67" t="s">
        <v>203</v>
      </c>
      <c r="E150" s="67"/>
      <c r="F150" s="16">
        <v>137</v>
      </c>
      <c r="G150" s="17">
        <f>G151+G152</f>
        <v>0</v>
      </c>
      <c r="H150" s="17">
        <f>H151+H152</f>
        <v>0</v>
      </c>
      <c r="I150" s="17">
        <f>I151+I152</f>
        <v>0</v>
      </c>
      <c r="J150" s="17">
        <f>J151+J152</f>
        <v>0</v>
      </c>
      <c r="K150" s="17">
        <f>K151+K152</f>
        <v>0</v>
      </c>
      <c r="L150" s="17">
        <f t="shared" si="2"/>
        <v>0</v>
      </c>
    </row>
    <row r="151" spans="1:12" x14ac:dyDescent="0.25">
      <c r="A151" s="87"/>
      <c r="B151" s="77"/>
      <c r="C151" s="38"/>
      <c r="D151" s="40" t="s">
        <v>23</v>
      </c>
      <c r="E151" s="40" t="s">
        <v>204</v>
      </c>
      <c r="F151" s="16">
        <v>138</v>
      </c>
      <c r="G151" s="17"/>
      <c r="H151" s="17"/>
      <c r="I151" s="17"/>
      <c r="J151" s="17"/>
      <c r="K151" s="17"/>
      <c r="L151" s="17">
        <f t="shared" si="2"/>
        <v>0</v>
      </c>
    </row>
    <row r="152" spans="1:12" x14ac:dyDescent="0.25">
      <c r="A152" s="87"/>
      <c r="B152" s="77"/>
      <c r="C152" s="38"/>
      <c r="D152" s="40" t="s">
        <v>25</v>
      </c>
      <c r="E152" s="40" t="s">
        <v>205</v>
      </c>
      <c r="F152" s="16">
        <v>139</v>
      </c>
      <c r="G152" s="17"/>
      <c r="H152" s="17"/>
      <c r="I152" s="17"/>
      <c r="J152" s="17"/>
      <c r="K152" s="17"/>
      <c r="L152" s="17">
        <f t="shared" si="2"/>
        <v>0</v>
      </c>
    </row>
    <row r="153" spans="1:12" x14ac:dyDescent="0.25">
      <c r="A153" s="87"/>
      <c r="B153" s="77"/>
      <c r="C153" s="38" t="s">
        <v>31</v>
      </c>
      <c r="D153" s="67" t="s">
        <v>206</v>
      </c>
      <c r="E153" s="67"/>
      <c r="F153" s="16">
        <v>140</v>
      </c>
      <c r="G153" s="17">
        <f>G154+G155</f>
        <v>0</v>
      </c>
      <c r="H153" s="17"/>
      <c r="I153" s="17">
        <v>1</v>
      </c>
      <c r="J153" s="17">
        <v>2</v>
      </c>
      <c r="K153" s="17">
        <v>2</v>
      </c>
      <c r="L153" s="17">
        <f t="shared" si="2"/>
        <v>0</v>
      </c>
    </row>
    <row r="154" spans="1:12" x14ac:dyDescent="0.25">
      <c r="A154" s="87"/>
      <c r="B154" s="77"/>
      <c r="C154" s="38"/>
      <c r="D154" s="40" t="s">
        <v>71</v>
      </c>
      <c r="E154" s="40" t="s">
        <v>204</v>
      </c>
      <c r="F154" s="16">
        <v>141</v>
      </c>
      <c r="G154" s="17"/>
      <c r="H154" s="17"/>
      <c r="I154" s="17"/>
      <c r="J154" s="17"/>
      <c r="K154" s="17"/>
      <c r="L154" s="17">
        <f t="shared" si="2"/>
        <v>0</v>
      </c>
    </row>
    <row r="155" spans="1:12" x14ac:dyDescent="0.25">
      <c r="A155" s="87"/>
      <c r="B155" s="77"/>
      <c r="C155" s="38"/>
      <c r="D155" s="40" t="s">
        <v>73</v>
      </c>
      <c r="E155" s="40" t="s">
        <v>205</v>
      </c>
      <c r="F155" s="16">
        <v>142</v>
      </c>
      <c r="G155" s="17"/>
      <c r="H155" s="17"/>
      <c r="I155" s="17"/>
      <c r="J155" s="17"/>
      <c r="K155" s="17"/>
      <c r="L155" s="17">
        <f t="shared" si="2"/>
        <v>0</v>
      </c>
    </row>
    <row r="156" spans="1:12" x14ac:dyDescent="0.25">
      <c r="A156" s="87"/>
      <c r="B156" s="77"/>
      <c r="C156" s="38" t="s">
        <v>33</v>
      </c>
      <c r="D156" s="67" t="s">
        <v>207</v>
      </c>
      <c r="E156" s="67"/>
      <c r="F156" s="16">
        <v>143</v>
      </c>
      <c r="G156" s="17"/>
      <c r="H156" s="17"/>
      <c r="I156" s="17"/>
      <c r="J156" s="17"/>
      <c r="K156" s="17"/>
      <c r="L156" s="17">
        <f t="shared" si="2"/>
        <v>0</v>
      </c>
    </row>
    <row r="157" spans="1:12" x14ac:dyDescent="0.25">
      <c r="A157" s="87"/>
      <c r="B157" s="38">
        <v>3</v>
      </c>
      <c r="C157" s="38"/>
      <c r="D157" s="67" t="s">
        <v>208</v>
      </c>
      <c r="E157" s="67"/>
      <c r="F157" s="14">
        <v>144</v>
      </c>
      <c r="G157" s="15"/>
      <c r="H157" s="15"/>
      <c r="I157" s="15"/>
      <c r="J157" s="15"/>
      <c r="K157" s="15"/>
      <c r="L157" s="17">
        <f t="shared" si="2"/>
        <v>0</v>
      </c>
    </row>
    <row r="158" spans="1:12" x14ac:dyDescent="0.25">
      <c r="A158" s="13" t="s">
        <v>209</v>
      </c>
      <c r="B158" s="38"/>
      <c r="C158" s="38"/>
      <c r="D158" s="70" t="s">
        <v>210</v>
      </c>
      <c r="E158" s="70"/>
      <c r="F158" s="14">
        <v>145</v>
      </c>
      <c r="G158" s="15">
        <f>G13-G41</f>
        <v>617</v>
      </c>
      <c r="H158" s="15">
        <f>H13-H41</f>
        <v>617</v>
      </c>
      <c r="I158" s="15">
        <f>I13-I41</f>
        <v>208</v>
      </c>
      <c r="J158" s="15">
        <f>J13-J41</f>
        <v>732</v>
      </c>
      <c r="K158" s="15">
        <f>K13-K41</f>
        <v>545</v>
      </c>
      <c r="L158" s="15">
        <f t="shared" si="2"/>
        <v>-187</v>
      </c>
    </row>
    <row r="159" spans="1:12" x14ac:dyDescent="0.25">
      <c r="A159" s="53"/>
      <c r="B159" s="54"/>
      <c r="C159" s="54"/>
      <c r="D159" s="55"/>
      <c r="E159" s="55" t="s">
        <v>211</v>
      </c>
      <c r="F159" s="14">
        <v>146</v>
      </c>
      <c r="G159" s="21"/>
      <c r="H159" s="21"/>
      <c r="I159" s="21"/>
      <c r="J159" s="21"/>
      <c r="K159" s="21"/>
      <c r="L159" s="17"/>
    </row>
    <row r="160" spans="1:12" x14ac:dyDescent="0.25">
      <c r="A160" s="53"/>
      <c r="B160" s="54"/>
      <c r="C160" s="54"/>
      <c r="D160" s="55"/>
      <c r="E160" s="55" t="s">
        <v>212</v>
      </c>
      <c r="F160" s="14">
        <v>147</v>
      </c>
      <c r="G160" s="21"/>
      <c r="H160" s="21"/>
      <c r="I160" s="21"/>
      <c r="J160" s="21"/>
      <c r="K160" s="21"/>
      <c r="L160" s="17"/>
    </row>
    <row r="161" spans="1:12" x14ac:dyDescent="0.25">
      <c r="A161" s="56" t="s">
        <v>213</v>
      </c>
      <c r="B161" s="57"/>
      <c r="C161" s="57"/>
      <c r="D161" s="71" t="s">
        <v>214</v>
      </c>
      <c r="E161" s="71"/>
      <c r="F161" s="14">
        <v>148</v>
      </c>
      <c r="G161" s="22">
        <f>G158*16%</f>
        <v>98.72</v>
      </c>
      <c r="H161" s="22">
        <f>H158*16%</f>
        <v>98.72</v>
      </c>
      <c r="I161" s="22">
        <v>39</v>
      </c>
      <c r="J161" s="22">
        <f>J158*16%</f>
        <v>117.12</v>
      </c>
      <c r="K161" s="22">
        <f>K158*16%</f>
        <v>87.2</v>
      </c>
      <c r="L161" s="15">
        <f t="shared" si="2"/>
        <v>-29.92</v>
      </c>
    </row>
    <row r="162" spans="1:12" x14ac:dyDescent="0.25">
      <c r="A162" s="27" t="s">
        <v>215</v>
      </c>
      <c r="B162" s="58"/>
      <c r="C162" s="59"/>
      <c r="D162" s="72" t="s">
        <v>216</v>
      </c>
      <c r="E162" s="72"/>
      <c r="F162" s="14">
        <v>149</v>
      </c>
      <c r="G162" s="23"/>
      <c r="H162" s="23"/>
      <c r="I162" s="23"/>
      <c r="J162" s="23"/>
      <c r="K162" s="23"/>
      <c r="L162" s="23"/>
    </row>
    <row r="163" spans="1:12" x14ac:dyDescent="0.25">
      <c r="A163" s="28"/>
      <c r="B163" s="58">
        <v>1</v>
      </c>
      <c r="C163" s="59"/>
      <c r="D163" s="73" t="s">
        <v>217</v>
      </c>
      <c r="E163" s="74"/>
      <c r="F163" s="16">
        <v>150</v>
      </c>
      <c r="G163" s="24">
        <f t="shared" ref="G163:K164" si="3">G99</f>
        <v>1147</v>
      </c>
      <c r="H163" s="24">
        <f t="shared" si="3"/>
        <v>1147</v>
      </c>
      <c r="I163" s="24">
        <f t="shared" si="3"/>
        <v>1130</v>
      </c>
      <c r="J163" s="24">
        <f t="shared" si="3"/>
        <v>1051</v>
      </c>
      <c r="K163" s="24">
        <f t="shared" si="3"/>
        <v>1051</v>
      </c>
      <c r="L163" s="24"/>
    </row>
    <row r="164" spans="1:12" x14ac:dyDescent="0.25">
      <c r="A164" s="28"/>
      <c r="B164" s="58">
        <v>2</v>
      </c>
      <c r="C164" s="59"/>
      <c r="D164" s="67" t="s">
        <v>218</v>
      </c>
      <c r="E164" s="67"/>
      <c r="F164" s="16">
        <v>151</v>
      </c>
      <c r="G164" s="24">
        <f t="shared" si="3"/>
        <v>1056</v>
      </c>
      <c r="H164" s="24">
        <f t="shared" si="3"/>
        <v>1056</v>
      </c>
      <c r="I164" s="24">
        <f t="shared" si="3"/>
        <v>1043</v>
      </c>
      <c r="J164" s="24">
        <f t="shared" si="3"/>
        <v>954</v>
      </c>
      <c r="K164" s="24">
        <f t="shared" si="3"/>
        <v>954</v>
      </c>
      <c r="L164" s="24"/>
    </row>
    <row r="165" spans="1:12" x14ac:dyDescent="0.25">
      <c r="A165" s="66"/>
      <c r="B165" s="60">
        <v>3</v>
      </c>
      <c r="C165" s="38"/>
      <c r="D165" s="67" t="s">
        <v>219</v>
      </c>
      <c r="E165" s="67"/>
      <c r="F165" s="16">
        <v>152</v>
      </c>
      <c r="G165" s="17">
        <v>36</v>
      </c>
      <c r="H165" s="17">
        <v>36</v>
      </c>
      <c r="I165" s="17">
        <v>36</v>
      </c>
      <c r="J165" s="17">
        <v>36</v>
      </c>
      <c r="K165" s="17">
        <v>36</v>
      </c>
      <c r="L165" s="17"/>
    </row>
    <row r="166" spans="1:12" x14ac:dyDescent="0.25">
      <c r="A166" s="66"/>
      <c r="B166" s="60">
        <v>4</v>
      </c>
      <c r="C166" s="38"/>
      <c r="D166" s="67" t="s">
        <v>220</v>
      </c>
      <c r="E166" s="67"/>
      <c r="F166" s="16">
        <v>153</v>
      </c>
      <c r="G166" s="17">
        <v>39</v>
      </c>
      <c r="H166" s="17">
        <v>39</v>
      </c>
      <c r="I166" s="17">
        <v>39</v>
      </c>
      <c r="J166" s="17">
        <v>36.15</v>
      </c>
      <c r="K166" s="17">
        <v>36.15</v>
      </c>
      <c r="L166" s="17"/>
    </row>
    <row r="167" spans="1:12" x14ac:dyDescent="0.25">
      <c r="A167" s="66"/>
      <c r="B167" s="60">
        <v>5</v>
      </c>
      <c r="C167" s="38" t="s">
        <v>21</v>
      </c>
      <c r="D167" s="68" t="s">
        <v>221</v>
      </c>
      <c r="E167" s="69"/>
      <c r="F167" s="16">
        <v>154</v>
      </c>
      <c r="G167" s="17">
        <f>(G164/G166)/12*1000</f>
        <v>2256.4102564102564</v>
      </c>
      <c r="H167" s="17">
        <f>(H164/H166)/12*1000</f>
        <v>2256.4102564102564</v>
      </c>
      <c r="I167" s="17">
        <f>(I164/I166)/12*1000</f>
        <v>2228.6324786324785</v>
      </c>
      <c r="J167" s="17">
        <f>(J164/J166)/12*1000</f>
        <v>2199.170124481328</v>
      </c>
      <c r="K167" s="17">
        <f>(K164/K166)/12*1000</f>
        <v>2199.170124481328</v>
      </c>
      <c r="L167" s="17"/>
    </row>
    <row r="168" spans="1:12" x14ac:dyDescent="0.25">
      <c r="A168" s="66"/>
      <c r="B168" s="60"/>
      <c r="C168" s="38" t="s">
        <v>222</v>
      </c>
      <c r="D168" s="67" t="s">
        <v>223</v>
      </c>
      <c r="E168" s="67"/>
      <c r="F168" s="16">
        <v>155</v>
      </c>
      <c r="G168" s="17">
        <f>(G163/G166)/12*1000</f>
        <v>2450.8547008547007</v>
      </c>
      <c r="H168" s="17">
        <f>(H163/H166)/12*1000</f>
        <v>2450.8547008547007</v>
      </c>
      <c r="I168" s="17">
        <f>(I163/I166)/12*1000</f>
        <v>2414.5299145299145</v>
      </c>
      <c r="J168" s="17">
        <f>(J163/J166)/12*1000</f>
        <v>2422.7754725680034</v>
      </c>
      <c r="K168" s="17">
        <f>(K163/K166)/12*1000</f>
        <v>2422.7754725680034</v>
      </c>
      <c r="L168" s="17"/>
    </row>
    <row r="169" spans="1:12" x14ac:dyDescent="0.25">
      <c r="A169" s="66"/>
      <c r="B169" s="60">
        <v>6</v>
      </c>
      <c r="C169" s="38" t="s">
        <v>21</v>
      </c>
      <c r="D169" s="67" t="s">
        <v>224</v>
      </c>
      <c r="E169" s="67"/>
      <c r="F169" s="16">
        <v>156</v>
      </c>
      <c r="G169" s="17">
        <f>G14/G166</f>
        <v>220.30769230769232</v>
      </c>
      <c r="H169" s="17">
        <f>H14/H166</f>
        <v>220.30769230769232</v>
      </c>
      <c r="I169" s="17">
        <f>I14/I166</f>
        <v>168.07692307692307</v>
      </c>
      <c r="J169" s="17">
        <f>J14/J166</f>
        <v>116.76348547717843</v>
      </c>
      <c r="K169" s="17">
        <f>K14/K166</f>
        <v>99.059474412171511</v>
      </c>
      <c r="L169" s="17"/>
    </row>
    <row r="170" spans="1:12" x14ac:dyDescent="0.25">
      <c r="A170" s="66"/>
      <c r="B170" s="60"/>
      <c r="C170" s="38" t="s">
        <v>31</v>
      </c>
      <c r="D170" s="67" t="s">
        <v>225</v>
      </c>
      <c r="E170" s="67"/>
      <c r="F170" s="16">
        <v>157</v>
      </c>
      <c r="G170" s="17"/>
      <c r="H170" s="17"/>
      <c r="I170" s="17"/>
      <c r="J170" s="17"/>
      <c r="K170" s="17"/>
      <c r="L170" s="17"/>
    </row>
    <row r="171" spans="1:12" x14ac:dyDescent="0.25">
      <c r="A171" s="66"/>
      <c r="B171" s="60"/>
      <c r="C171" s="38" t="s">
        <v>92</v>
      </c>
      <c r="D171" s="68" t="s">
        <v>226</v>
      </c>
      <c r="E171" s="69"/>
      <c r="F171" s="16">
        <v>158</v>
      </c>
      <c r="G171" s="17"/>
      <c r="H171" s="17"/>
      <c r="I171" s="17"/>
      <c r="J171" s="17"/>
      <c r="K171" s="17"/>
      <c r="L171" s="17"/>
    </row>
    <row r="172" spans="1:12" x14ac:dyDescent="0.25">
      <c r="A172" s="66"/>
      <c r="B172" s="60"/>
      <c r="C172" s="38"/>
      <c r="D172" s="40"/>
      <c r="E172" s="40" t="s">
        <v>227</v>
      </c>
      <c r="F172" s="16">
        <v>159</v>
      </c>
      <c r="G172" s="17"/>
      <c r="H172" s="17"/>
      <c r="I172" s="17"/>
      <c r="J172" s="17"/>
      <c r="K172" s="17"/>
      <c r="L172" s="17"/>
    </row>
    <row r="173" spans="1:12" x14ac:dyDescent="0.25">
      <c r="A173" s="66"/>
      <c r="B173" s="60"/>
      <c r="C173" s="38"/>
      <c r="D173" s="40"/>
      <c r="E173" s="40" t="s">
        <v>228</v>
      </c>
      <c r="F173" s="16">
        <v>160</v>
      </c>
      <c r="G173" s="17"/>
      <c r="H173" s="17"/>
      <c r="I173" s="17"/>
      <c r="J173" s="17"/>
      <c r="K173" s="17"/>
      <c r="L173" s="17"/>
    </row>
    <row r="174" spans="1:12" x14ac:dyDescent="0.25">
      <c r="A174" s="66"/>
      <c r="B174" s="60"/>
      <c r="C174" s="38"/>
      <c r="D174" s="40"/>
      <c r="E174" s="40" t="s">
        <v>229</v>
      </c>
      <c r="F174" s="16">
        <v>161</v>
      </c>
      <c r="G174" s="17"/>
      <c r="H174" s="17"/>
      <c r="I174" s="17"/>
      <c r="J174" s="17"/>
      <c r="K174" s="17"/>
      <c r="L174" s="17"/>
    </row>
    <row r="175" spans="1:12" ht="30" x14ac:dyDescent="0.25">
      <c r="A175" s="66"/>
      <c r="B175" s="60"/>
      <c r="C175" s="38"/>
      <c r="D175" s="40"/>
      <c r="E175" s="40" t="s">
        <v>230</v>
      </c>
      <c r="F175" s="16">
        <v>162</v>
      </c>
      <c r="G175" s="17"/>
      <c r="H175" s="17"/>
      <c r="I175" s="17"/>
      <c r="J175" s="17"/>
      <c r="K175" s="17"/>
      <c r="L175" s="17"/>
    </row>
    <row r="176" spans="1:12" x14ac:dyDescent="0.25">
      <c r="A176" s="61"/>
      <c r="B176" s="60">
        <v>7</v>
      </c>
      <c r="C176" s="38"/>
      <c r="D176" s="64" t="s">
        <v>231</v>
      </c>
      <c r="E176" s="64"/>
      <c r="F176" s="16">
        <v>163</v>
      </c>
      <c r="G176" s="17"/>
      <c r="H176" s="17"/>
      <c r="I176" s="17">
        <v>809</v>
      </c>
      <c r="J176" s="17"/>
      <c r="K176" s="17"/>
      <c r="L176" s="17"/>
    </row>
    <row r="177" spans="1:12" x14ac:dyDescent="0.25">
      <c r="A177" s="61"/>
      <c r="B177" s="60">
        <v>8</v>
      </c>
      <c r="C177" s="38"/>
      <c r="D177" s="64" t="s">
        <v>232</v>
      </c>
      <c r="E177" s="64"/>
      <c r="F177" s="16">
        <v>164</v>
      </c>
      <c r="G177" s="17"/>
      <c r="H177" s="17"/>
      <c r="I177" s="17">
        <v>992</v>
      </c>
      <c r="J177" s="17">
        <v>992</v>
      </c>
      <c r="K177" s="17">
        <v>992</v>
      </c>
      <c r="L177" s="17"/>
    </row>
    <row r="178" spans="1:12" ht="15.75" customHeight="1" x14ac:dyDescent="0.25">
      <c r="A178" s="53"/>
      <c r="B178" s="38"/>
      <c r="C178" s="38"/>
      <c r="D178" s="62"/>
      <c r="E178" s="43" t="s">
        <v>233</v>
      </c>
      <c r="F178" s="16">
        <v>165</v>
      </c>
      <c r="G178" s="17"/>
      <c r="H178" s="17"/>
      <c r="I178" s="17"/>
      <c r="J178" s="17"/>
      <c r="K178" s="17"/>
      <c r="L178" s="17"/>
    </row>
    <row r="179" spans="1:12" x14ac:dyDescent="0.25">
      <c r="A179" s="61"/>
      <c r="B179" s="38"/>
      <c r="C179" s="38"/>
      <c r="D179" s="62"/>
      <c r="E179" s="43" t="s">
        <v>234</v>
      </c>
      <c r="F179" s="16">
        <v>166</v>
      </c>
      <c r="G179" s="17"/>
      <c r="H179" s="17"/>
      <c r="I179" s="17">
        <v>992</v>
      </c>
      <c r="J179" s="17">
        <v>992</v>
      </c>
      <c r="K179" s="17">
        <v>992</v>
      </c>
      <c r="L179" s="17"/>
    </row>
    <row r="180" spans="1:12" x14ac:dyDescent="0.25">
      <c r="A180" s="61"/>
      <c r="B180" s="38"/>
      <c r="C180" s="38"/>
      <c r="D180" s="62"/>
      <c r="E180" s="62" t="s">
        <v>235</v>
      </c>
      <c r="F180" s="16">
        <v>167</v>
      </c>
      <c r="G180" s="17"/>
      <c r="H180" s="17"/>
      <c r="I180" s="17"/>
      <c r="J180" s="17"/>
      <c r="K180" s="17"/>
      <c r="L180" s="17"/>
    </row>
    <row r="181" spans="1:12" x14ac:dyDescent="0.25">
      <c r="A181" s="61"/>
      <c r="B181" s="38"/>
      <c r="C181" s="38"/>
      <c r="D181" s="62"/>
      <c r="E181" s="62" t="s">
        <v>236</v>
      </c>
      <c r="F181" s="16">
        <v>168</v>
      </c>
      <c r="G181" s="17"/>
      <c r="H181" s="17"/>
      <c r="I181" s="17"/>
      <c r="J181" s="17"/>
      <c r="K181" s="17"/>
      <c r="L181" s="17"/>
    </row>
    <row r="182" spans="1:12" x14ac:dyDescent="0.25">
      <c r="A182" s="63"/>
      <c r="B182" s="38"/>
      <c r="C182" s="38"/>
      <c r="D182" s="62"/>
      <c r="E182" s="62" t="s">
        <v>237</v>
      </c>
      <c r="F182" s="16">
        <v>169</v>
      </c>
      <c r="G182" s="17"/>
      <c r="H182" s="17"/>
      <c r="I182" s="17"/>
      <c r="J182" s="17"/>
      <c r="K182" s="17"/>
      <c r="L182" s="17"/>
    </row>
    <row r="183" spans="1:12" x14ac:dyDescent="0.25">
      <c r="D183" s="36"/>
      <c r="E183" s="36"/>
    </row>
    <row r="184" spans="1:12" x14ac:dyDescent="0.25">
      <c r="D184" s="36"/>
      <c r="E184" s="36"/>
    </row>
    <row r="185" spans="1:12" x14ac:dyDescent="0.25">
      <c r="D185" s="36"/>
      <c r="E185" s="36"/>
    </row>
    <row r="186" spans="1:12" x14ac:dyDescent="0.25">
      <c r="A186" s="5"/>
      <c r="B186" s="32"/>
      <c r="C186" s="30"/>
      <c r="D186" s="32"/>
      <c r="E186" s="33" t="s">
        <v>238</v>
      </c>
      <c r="F186" s="25"/>
      <c r="G186" s="25"/>
      <c r="H186" s="7"/>
      <c r="I186" s="7"/>
      <c r="J186" s="25"/>
      <c r="K186" s="26" t="s">
        <v>239</v>
      </c>
      <c r="L186" s="26"/>
    </row>
    <row r="187" spans="1:12" x14ac:dyDescent="0.25">
      <c r="A187" s="5"/>
      <c r="B187" s="32"/>
      <c r="C187" s="30"/>
      <c r="D187" s="32"/>
      <c r="E187" s="33" t="s">
        <v>240</v>
      </c>
      <c r="F187" s="25"/>
      <c r="G187" s="25"/>
      <c r="H187" s="7"/>
      <c r="I187" s="7"/>
      <c r="J187" s="25"/>
      <c r="K187" s="26" t="s">
        <v>241</v>
      </c>
      <c r="L187" s="26"/>
    </row>
  </sheetData>
  <mergeCells count="129">
    <mergeCell ref="L10:L11"/>
    <mergeCell ref="B12:C12"/>
    <mergeCell ref="D12:E12"/>
    <mergeCell ref="D13:E13"/>
    <mergeCell ref="A14:A40"/>
    <mergeCell ref="D14:E14"/>
    <mergeCell ref="B15:B25"/>
    <mergeCell ref="D15:E15"/>
    <mergeCell ref="D20:E20"/>
    <mergeCell ref="A9:C11"/>
    <mergeCell ref="D9:E11"/>
    <mergeCell ref="F9:F11"/>
    <mergeCell ref="G9:I9"/>
    <mergeCell ref="J9:L9"/>
    <mergeCell ref="G10:H10"/>
    <mergeCell ref="I10:I11"/>
    <mergeCell ref="J10:J11"/>
    <mergeCell ref="K10:K11"/>
    <mergeCell ref="B35:B39"/>
    <mergeCell ref="D35:E35"/>
    <mergeCell ref="D36:E36"/>
    <mergeCell ref="D37:E37"/>
    <mergeCell ref="D38:E38"/>
    <mergeCell ref="D39:E39"/>
    <mergeCell ref="D21:E21"/>
    <mergeCell ref="C22:C23"/>
    <mergeCell ref="D24:E24"/>
    <mergeCell ref="D25:E25"/>
    <mergeCell ref="D26:E26"/>
    <mergeCell ref="D34:E34"/>
    <mergeCell ref="D40:E40"/>
    <mergeCell ref="B41:E41"/>
    <mergeCell ref="A42:A157"/>
    <mergeCell ref="C42:E42"/>
    <mergeCell ref="B43:B140"/>
    <mergeCell ref="C43:E43"/>
    <mergeCell ref="D44:E44"/>
    <mergeCell ref="D45:E45"/>
    <mergeCell ref="D46:E46"/>
    <mergeCell ref="D49:E49"/>
    <mergeCell ref="D58:E58"/>
    <mergeCell ref="D59:E59"/>
    <mergeCell ref="D60:E60"/>
    <mergeCell ref="D62:E62"/>
    <mergeCell ref="D69:E69"/>
    <mergeCell ref="D74:E74"/>
    <mergeCell ref="D50:E50"/>
    <mergeCell ref="D51:E51"/>
    <mergeCell ref="D52:E52"/>
    <mergeCell ref="D53:E53"/>
    <mergeCell ref="D54:E54"/>
    <mergeCell ref="D57:E57"/>
    <mergeCell ref="D81:E81"/>
    <mergeCell ref="D90:E90"/>
    <mergeCell ref="C91:E91"/>
    <mergeCell ref="D92:E92"/>
    <mergeCell ref="D93:E93"/>
    <mergeCell ref="D94:E94"/>
    <mergeCell ref="D75:E75"/>
    <mergeCell ref="D76:E76"/>
    <mergeCell ref="D77:E77"/>
    <mergeCell ref="D78:E78"/>
    <mergeCell ref="D79:E79"/>
    <mergeCell ref="D80:E80"/>
    <mergeCell ref="C101:C103"/>
    <mergeCell ref="D101:E101"/>
    <mergeCell ref="D102:E102"/>
    <mergeCell ref="D103:E103"/>
    <mergeCell ref="D104:E104"/>
    <mergeCell ref="D105:E105"/>
    <mergeCell ref="D95:E95"/>
    <mergeCell ref="D96:E96"/>
    <mergeCell ref="D97:E97"/>
    <mergeCell ref="C98:E98"/>
    <mergeCell ref="D99:E99"/>
    <mergeCell ref="D100:E100"/>
    <mergeCell ref="D114:E114"/>
    <mergeCell ref="D115:E115"/>
    <mergeCell ref="D116:E116"/>
    <mergeCell ref="C117:C123"/>
    <mergeCell ref="D117:E117"/>
    <mergeCell ref="D120:E120"/>
    <mergeCell ref="D123:E123"/>
    <mergeCell ref="D108:E108"/>
    <mergeCell ref="D109:E109"/>
    <mergeCell ref="D110:E110"/>
    <mergeCell ref="D111:E111"/>
    <mergeCell ref="D112:E112"/>
    <mergeCell ref="D113:E113"/>
    <mergeCell ref="D156:E156"/>
    <mergeCell ref="C132:E132"/>
    <mergeCell ref="D133:E133"/>
    <mergeCell ref="D134:E134"/>
    <mergeCell ref="D135:E135"/>
    <mergeCell ref="D136:E136"/>
    <mergeCell ref="D137:E137"/>
    <mergeCell ref="D124:E124"/>
    <mergeCell ref="D125:E125"/>
    <mergeCell ref="C126:C131"/>
    <mergeCell ref="D126:E126"/>
    <mergeCell ref="D127:E127"/>
    <mergeCell ref="D128:E128"/>
    <mergeCell ref="D129:E129"/>
    <mergeCell ref="D130:E130"/>
    <mergeCell ref="D131:E131"/>
    <mergeCell ref="D176:E176"/>
    <mergeCell ref="D177:E177"/>
    <mergeCell ref="A6:L6"/>
    <mergeCell ref="A165:A175"/>
    <mergeCell ref="D165:E165"/>
    <mergeCell ref="D166:E166"/>
    <mergeCell ref="D167:E167"/>
    <mergeCell ref="D168:E168"/>
    <mergeCell ref="D169:E169"/>
    <mergeCell ref="D170:E170"/>
    <mergeCell ref="D171:E171"/>
    <mergeCell ref="D157:E157"/>
    <mergeCell ref="D158:E158"/>
    <mergeCell ref="D161:E161"/>
    <mergeCell ref="D162:E162"/>
    <mergeCell ref="D163:E163"/>
    <mergeCell ref="D164:E164"/>
    <mergeCell ref="D138:E138"/>
    <mergeCell ref="D139:E139"/>
    <mergeCell ref="D140:E140"/>
    <mergeCell ref="D149:E149"/>
    <mergeCell ref="B150:B156"/>
    <mergeCell ref="D150:E150"/>
    <mergeCell ref="D153:E153"/>
  </mergeCells>
  <pageMargins left="0.2" right="0.2" top="0.5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Locativ</dc:creator>
  <cp:lastModifiedBy>Locativ</cp:lastModifiedBy>
  <cp:lastPrinted>2014-08-21T11:08:58Z</cp:lastPrinted>
  <dcterms:created xsi:type="dcterms:W3CDTF">2014-08-21T09:20:00Z</dcterms:created>
  <dcterms:modified xsi:type="dcterms:W3CDTF">2014-08-21T11:09:05Z</dcterms:modified>
</cp:coreProperties>
</file>