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9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<sst xmlns="http://schemas.openxmlformats.org/spreadsheetml/2006/main" count="170" uniqueCount="26">
  <si>
    <t>an</t>
  </si>
  <si>
    <t>sume</t>
  </si>
  <si>
    <t>x</t>
  </si>
  <si>
    <t>exemplu</t>
  </si>
  <si>
    <t>y</t>
  </si>
  <si>
    <t>x2</t>
  </si>
  <si>
    <t>x3</t>
  </si>
  <si>
    <t>x4</t>
  </si>
  <si>
    <t>lny</t>
  </si>
  <si>
    <t>xlny</t>
  </si>
  <si>
    <t>x2lny</t>
  </si>
  <si>
    <t>D</t>
  </si>
  <si>
    <t>viitor</t>
  </si>
  <si>
    <t>B</t>
  </si>
  <si>
    <t>C</t>
  </si>
  <si>
    <t>verificare</t>
  </si>
  <si>
    <t>A=eD</t>
  </si>
  <si>
    <t>populatie</t>
  </si>
  <si>
    <t>autobuze</t>
  </si>
  <si>
    <t>salariati</t>
  </si>
  <si>
    <t>sal trp</t>
  </si>
  <si>
    <t>licee</t>
  </si>
  <si>
    <t>Elev-stud</t>
  </si>
  <si>
    <t>lung.str.</t>
  </si>
  <si>
    <t>stab</t>
  </si>
  <si>
    <t>pat spit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</si>
</sst>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2" borderId="0" xfId="0" applyFill="1" applyAlignment="1">
      <alignment/>
    </xf>
    <xf numFmtId="164" fontId="0" fillId="0" borderId="0" xfId="0" applyFill="1" applyAlignment="1">
      <alignment/>
    </xf>
    <xf numFmtId="164" fontId="0" fillId="2" borderId="0" xfId="0" applyFont="1" applyFill="1" applyAlignment="1">
      <alignment/>
    </xf>
    <xf numFmtId="164" fontId="0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C14" sqref="C14"/>
    </sheetView>
  </sheetViews>
  <sheetFormatPr defaultColWidth="9.140625" defaultRowHeight="15"/>
  <sheetData>
    <row r="1" spans="2:9" ht="15.75">
      <c r="B1" s="1" t="s">
        <v>0</v>
      </c>
      <c r="C1" s="1">
        <v>2010</v>
      </c>
      <c r="D1" s="1">
        <v>2011</v>
      </c>
      <c r="E1" s="1">
        <v>2012</v>
      </c>
      <c r="F1" s="1">
        <v>2013</v>
      </c>
      <c r="G1" s="1">
        <v>2014</v>
      </c>
      <c r="I1" s="1" t="s">
        <v>1</v>
      </c>
    </row>
    <row r="2" spans="2:15" ht="15">
      <c r="B2" s="1" t="s">
        <v>2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I2" s="1">
        <f aca="true" t="shared" si="0" ref="I2:I10">C2+D2+E2+F2+G2</f>
        <v>15</v>
      </c>
      <c r="K2" s="1">
        <v>5</v>
      </c>
      <c r="L2" s="1">
        <f>I5</f>
        <v>55</v>
      </c>
      <c r="M2" s="1">
        <f>I2</f>
        <v>15</v>
      </c>
      <c r="O2" s="1">
        <f>I8</f>
        <v>31.68960861796743</v>
      </c>
    </row>
    <row r="3" spans="1:15" ht="15">
      <c r="A3" s="1" t="s">
        <v>3</v>
      </c>
      <c r="B3" s="1" t="s">
        <v>4</v>
      </c>
      <c r="C3" s="1">
        <v>566</v>
      </c>
      <c r="D3" s="1">
        <v>576</v>
      </c>
      <c r="E3" s="1">
        <v>586</v>
      </c>
      <c r="F3" s="1">
        <v>546</v>
      </c>
      <c r="G3" s="1">
        <v>555</v>
      </c>
      <c r="I3" s="1">
        <f t="shared" si="0"/>
        <v>2829</v>
      </c>
      <c r="K3" s="1">
        <f>I5</f>
        <v>55</v>
      </c>
      <c r="L3" s="1">
        <f>I7</f>
        <v>979</v>
      </c>
      <c r="M3" s="1">
        <f>I6</f>
        <v>225</v>
      </c>
      <c r="O3" s="1">
        <f>I10</f>
        <v>347.93900928275923</v>
      </c>
    </row>
    <row r="4" spans="9:15" ht="15">
      <c r="I4" s="1">
        <f t="shared" si="0"/>
        <v>0</v>
      </c>
      <c r="K4" s="1">
        <f>I2</f>
        <v>15</v>
      </c>
      <c r="L4" s="1">
        <f>I6</f>
        <v>225</v>
      </c>
      <c r="M4" s="1">
        <f>I5</f>
        <v>55</v>
      </c>
      <c r="O4" s="1">
        <f>I9</f>
        <v>94.9760852400378</v>
      </c>
    </row>
    <row r="5" spans="2:9" ht="15">
      <c r="B5" s="1" t="s">
        <v>5</v>
      </c>
      <c r="C5" s="1">
        <f>C2^2</f>
        <v>1</v>
      </c>
      <c r="D5" s="1">
        <f>D2^2</f>
        <v>4</v>
      </c>
      <c r="E5" s="1">
        <f>E2^2</f>
        <v>9</v>
      </c>
      <c r="F5" s="1">
        <f>F2^2</f>
        <v>16</v>
      </c>
      <c r="G5" s="1">
        <f>G2^2</f>
        <v>25</v>
      </c>
      <c r="I5" s="1">
        <f t="shared" si="0"/>
        <v>55</v>
      </c>
    </row>
    <row r="6" spans="2:15" ht="15">
      <c r="B6" s="1" t="s">
        <v>6</v>
      </c>
      <c r="C6" s="1">
        <f>C2^3</f>
        <v>1</v>
      </c>
      <c r="D6" s="1">
        <f>D2^3</f>
        <v>8</v>
      </c>
      <c r="E6" s="1">
        <f>E2^3</f>
        <v>27</v>
      </c>
      <c r="F6" s="1">
        <f>F2^3</f>
        <v>64</v>
      </c>
      <c r="G6" s="1">
        <f>G2^3</f>
        <v>125</v>
      </c>
      <c r="I6" s="1">
        <f t="shared" si="0"/>
        <v>225</v>
      </c>
      <c r="O6" s="1">
        <f>MDETERM(K2:M4)</f>
        <v>700.0000000000117</v>
      </c>
    </row>
    <row r="7" spans="2:9" ht="15">
      <c r="B7" s="1" t="s">
        <v>7</v>
      </c>
      <c r="C7" s="1">
        <f>C2^4</f>
        <v>1</v>
      </c>
      <c r="D7" s="1">
        <f>D2^4</f>
        <v>16</v>
      </c>
      <c r="E7" s="1">
        <f>E2^4</f>
        <v>81</v>
      </c>
      <c r="F7" s="1">
        <f>F2^4</f>
        <v>256</v>
      </c>
      <c r="G7" s="1">
        <f>G2^4</f>
        <v>625</v>
      </c>
      <c r="I7" s="1">
        <f t="shared" si="0"/>
        <v>979</v>
      </c>
    </row>
    <row r="8" spans="2:13" ht="15">
      <c r="B8" s="1" t="s">
        <v>8</v>
      </c>
      <c r="C8" s="1">
        <f>LN(C3)</f>
        <v>6.338594078203183</v>
      </c>
      <c r="D8" s="1">
        <f>LN(D3)</f>
        <v>6.3561076606958915</v>
      </c>
      <c r="E8" s="1">
        <f>LN(E3)</f>
        <v>6.373319789577012</v>
      </c>
      <c r="F8" s="1">
        <f>LN(F3)</f>
        <v>6.302618975744905</v>
      </c>
      <c r="G8" s="1">
        <f>LN(G3)</f>
        <v>6.318968113746434</v>
      </c>
      <c r="I8" s="1">
        <f t="shared" si="0"/>
        <v>31.68960861796743</v>
      </c>
      <c r="K8" s="1">
        <f aca="true" t="shared" si="1" ref="K8:K10">O2</f>
        <v>31.68960861796743</v>
      </c>
      <c r="L8" s="1">
        <f aca="true" t="shared" si="2" ref="L8:L10">L2</f>
        <v>55</v>
      </c>
      <c r="M8" s="1">
        <f aca="true" t="shared" si="3" ref="M8:M10">M2</f>
        <v>15</v>
      </c>
    </row>
    <row r="9" spans="2:13" ht="15">
      <c r="B9" s="1" t="s">
        <v>9</v>
      </c>
      <c r="C9" s="1">
        <f>C2*C8</f>
        <v>6.338594078203183</v>
      </c>
      <c r="D9" s="1">
        <f>D2*D8</f>
        <v>12.712215321391783</v>
      </c>
      <c r="E9" s="1">
        <f>E2*E8</f>
        <v>19.11995936873104</v>
      </c>
      <c r="F9" s="1">
        <f>F2*F8</f>
        <v>25.21047590297962</v>
      </c>
      <c r="G9" s="1">
        <f>G2*G8</f>
        <v>31.594840568732174</v>
      </c>
      <c r="I9" s="1">
        <f t="shared" si="0"/>
        <v>94.9760852400378</v>
      </c>
      <c r="K9" s="1">
        <f t="shared" si="1"/>
        <v>347.93900928275923</v>
      </c>
      <c r="L9" s="1">
        <f t="shared" si="2"/>
        <v>979</v>
      </c>
      <c r="M9" s="1">
        <f t="shared" si="3"/>
        <v>225</v>
      </c>
    </row>
    <row r="10" spans="2:15" ht="15">
      <c r="B10" s="1" t="s">
        <v>10</v>
      </c>
      <c r="C10" s="1">
        <f>C5*C8</f>
        <v>6.338594078203183</v>
      </c>
      <c r="D10" s="1">
        <f>D5*D8</f>
        <v>25.424430642783566</v>
      </c>
      <c r="E10" s="1">
        <f>E5*E8</f>
        <v>57.35987810619311</v>
      </c>
      <c r="F10" s="1">
        <f>F5*F8</f>
        <v>100.84190361191848</v>
      </c>
      <c r="G10" s="1">
        <f>G5*G8</f>
        <v>157.97420284366086</v>
      </c>
      <c r="I10" s="1">
        <f t="shared" si="0"/>
        <v>347.93900928275923</v>
      </c>
      <c r="K10" s="1">
        <f t="shared" si="1"/>
        <v>94.9760852400378</v>
      </c>
      <c r="L10" s="1">
        <f t="shared" si="2"/>
        <v>225</v>
      </c>
      <c r="M10" s="1">
        <f t="shared" si="3"/>
        <v>55</v>
      </c>
      <c r="O10" s="1">
        <f>MDETERM(K8:M10)</f>
        <v>4424.436094333565</v>
      </c>
    </row>
    <row r="11" ht="15">
      <c r="O11" s="1" t="s">
        <v>11</v>
      </c>
    </row>
    <row r="12" ht="15">
      <c r="O12" s="1">
        <f>O10/O6</f>
        <v>6.320622991904987</v>
      </c>
    </row>
    <row r="13" spans="11:13" ht="15">
      <c r="K13" s="1">
        <f aca="true" t="shared" si="4" ref="K13:K15">K2</f>
        <v>5</v>
      </c>
      <c r="L13" s="1">
        <f aca="true" t="shared" si="5" ref="L13:L15">K8</f>
        <v>31.68960861796743</v>
      </c>
      <c r="M13" s="1">
        <f>M2</f>
        <v>15</v>
      </c>
    </row>
    <row r="14" spans="1:13" ht="15.75">
      <c r="A14" s="1" t="s">
        <v>12</v>
      </c>
      <c r="C14" s="2">
        <v>2015</v>
      </c>
      <c r="D14" s="3">
        <v>2016</v>
      </c>
      <c r="E14" s="1">
        <v>2017</v>
      </c>
      <c r="F14" s="1">
        <v>2018</v>
      </c>
      <c r="G14" s="1">
        <v>2019</v>
      </c>
      <c r="K14" s="1">
        <f t="shared" si="4"/>
        <v>55</v>
      </c>
      <c r="L14" s="1">
        <f t="shared" si="5"/>
        <v>347.93900928275923</v>
      </c>
      <c r="M14" s="1">
        <f aca="true" t="shared" si="6" ref="M14:M15">M9</f>
        <v>225</v>
      </c>
    </row>
    <row r="15" spans="3:15" ht="15.75">
      <c r="C15" s="2">
        <v>6</v>
      </c>
      <c r="D15" s="3">
        <v>7</v>
      </c>
      <c r="E15" s="1">
        <v>8</v>
      </c>
      <c r="F15" s="1">
        <v>9</v>
      </c>
      <c r="G15" s="1">
        <v>10</v>
      </c>
      <c r="K15" s="1">
        <f t="shared" si="4"/>
        <v>15</v>
      </c>
      <c r="L15" s="1">
        <f t="shared" si="5"/>
        <v>94.9760852400378</v>
      </c>
      <c r="M15" s="1">
        <f t="shared" si="6"/>
        <v>55</v>
      </c>
      <c r="O15" s="1">
        <f>MDETERM(K13:M15)</f>
        <v>-4.512091584781101</v>
      </c>
    </row>
    <row r="16" spans="3:15" ht="15.75">
      <c r="C16" s="2">
        <f>J23*EXP(O17*(C15^2)+O22*C15)</f>
        <v>525.8303454721844</v>
      </c>
      <c r="D16" s="3">
        <f>J23*EXP(O17*(D15^2)+O22*D15)</f>
        <v>497.9918175922607</v>
      </c>
      <c r="E16" s="1">
        <f>J23*EXP(O17*(E15^2)+O22*E15)</f>
        <v>465.5860706009631</v>
      </c>
      <c r="F16" s="1">
        <f>J23*EXP(O17*(F15^2)+O22*F15)</f>
        <v>429.7134628734133</v>
      </c>
      <c r="G16" s="1">
        <f>J23*EXP(O17*(G15^2)+O22*G15)</f>
        <v>391.52468789337877</v>
      </c>
      <c r="O16" s="1" t="s">
        <v>13</v>
      </c>
    </row>
    <row r="17" spans="3:15" ht="15.75">
      <c r="C17" s="2"/>
      <c r="D17" s="3"/>
      <c r="O17" s="1">
        <f>O15/O6</f>
        <v>-0.006445845121115751</v>
      </c>
    </row>
    <row r="18" spans="3:13" ht="15.75">
      <c r="C18" s="2"/>
      <c r="D18" s="3"/>
      <c r="K18" s="1">
        <f aca="true" t="shared" si="7" ref="K18:K20">K2</f>
        <v>5</v>
      </c>
      <c r="L18" s="1">
        <f aca="true" t="shared" si="8" ref="L18:L20">L2</f>
        <v>55</v>
      </c>
      <c r="M18" s="1">
        <f aca="true" t="shared" si="9" ref="M18:M20">L13</f>
        <v>31.68960861796743</v>
      </c>
    </row>
    <row r="19" spans="3:13" ht="15.75">
      <c r="C19" s="4">
        <v>2020</v>
      </c>
      <c r="D19" s="3">
        <v>2021</v>
      </c>
      <c r="E19" s="1">
        <v>2022</v>
      </c>
      <c r="F19" s="1">
        <v>2023</v>
      </c>
      <c r="G19" s="1">
        <v>2024</v>
      </c>
      <c r="K19" s="1">
        <f t="shared" si="7"/>
        <v>55</v>
      </c>
      <c r="L19" s="1">
        <f t="shared" si="8"/>
        <v>979</v>
      </c>
      <c r="M19" s="1">
        <f t="shared" si="9"/>
        <v>347.93900928275923</v>
      </c>
    </row>
    <row r="20" spans="3:15" ht="15.75">
      <c r="C20" s="4">
        <v>11</v>
      </c>
      <c r="D20" s="3">
        <v>12</v>
      </c>
      <c r="E20" s="1">
        <v>13</v>
      </c>
      <c r="F20" s="1">
        <v>14</v>
      </c>
      <c r="G20" s="1">
        <v>15</v>
      </c>
      <c r="K20" s="1">
        <f t="shared" si="7"/>
        <v>15</v>
      </c>
      <c r="L20" s="1">
        <f t="shared" si="8"/>
        <v>225</v>
      </c>
      <c r="M20" s="1">
        <f t="shared" si="9"/>
        <v>94.9760852400378</v>
      </c>
      <c r="O20" s="1">
        <f>MDETERM(K18:M20)</f>
        <v>20.580706538172958</v>
      </c>
    </row>
    <row r="21" spans="3:15" ht="15.75">
      <c r="C21" s="4">
        <f>J23*EXP(O17*(C20^2)+O22*C20)</f>
        <v>352.160428654534</v>
      </c>
      <c r="D21" s="3">
        <f>J23*EXP(O17*(D20^2)+O22*D20)</f>
        <v>312.6966047479376</v>
      </c>
      <c r="E21" s="1">
        <f>J23*EXP(O17*(E20^2)+O22*E20)</f>
        <v>274.09870749844646</v>
      </c>
      <c r="F21" s="1">
        <f>J23*EXP(O17*(F20^2)+O22*F20)</f>
        <v>237.18762128344045</v>
      </c>
      <c r="G21" s="1">
        <f>J23*EXP(O17*(G20^2)+O22*G20)</f>
        <v>202.6181108066955</v>
      </c>
      <c r="O21" s="1" t="s">
        <v>14</v>
      </c>
    </row>
    <row r="22" ht="15">
      <c r="O22" s="1">
        <f>O20/O6</f>
        <v>0.02940100934024659</v>
      </c>
    </row>
    <row r="23" spans="1:10" ht="15">
      <c r="A23" s="1" t="s">
        <v>15</v>
      </c>
      <c r="C23" s="1">
        <v>1</v>
      </c>
      <c r="D23" s="1">
        <v>2</v>
      </c>
      <c r="E23" s="1">
        <v>3</v>
      </c>
      <c r="F23" s="1">
        <v>4</v>
      </c>
      <c r="G23" s="1">
        <v>5</v>
      </c>
      <c r="I23" s="1" t="s">
        <v>16</v>
      </c>
      <c r="J23" s="1">
        <f>EXP(O12)</f>
        <v>555.9192177649151</v>
      </c>
    </row>
    <row r="24" spans="3:7" ht="15">
      <c r="C24" s="1">
        <f>J23*EXP(O17*(C23^2)+O22*C23)</f>
        <v>568.8280298094528</v>
      </c>
      <c r="D24" s="1">
        <f>J23*EXP(O17*(D23^2)+O22*D23)</f>
        <v>574.581316354943</v>
      </c>
      <c r="E24" s="1">
        <f>J23*EXP(O17*(E23^2)+O22*E23)</f>
        <v>572.9585719480033</v>
      </c>
      <c r="F24" s="1">
        <f>J23*EXP(O17*(F23^2)+O22*F23)</f>
        <v>564.0221407227285</v>
      </c>
      <c r="G24" s="1">
        <f>J23*EXP(O17*(G23^2)+O22*G23)</f>
        <v>548.1132414481867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C3" sqref="C3"/>
    </sheetView>
  </sheetViews>
  <sheetFormatPr defaultColWidth="9.140625" defaultRowHeight="15"/>
  <sheetData>
    <row r="1" spans="2:9" ht="15.75">
      <c r="B1" s="1" t="s">
        <v>0</v>
      </c>
      <c r="C1" s="1">
        <v>2010</v>
      </c>
      <c r="D1" s="1">
        <v>2011</v>
      </c>
      <c r="E1" s="1">
        <v>2012</v>
      </c>
      <c r="F1" s="1">
        <v>2013</v>
      </c>
      <c r="G1" s="1">
        <v>2014</v>
      </c>
      <c r="I1" s="1" t="s">
        <v>1</v>
      </c>
    </row>
    <row r="2" spans="2:15" ht="15.75">
      <c r="B2" s="1" t="s">
        <v>2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I2" s="1">
        <f aca="true" t="shared" si="0" ref="I2:I10">C2+D2+E2+F2+G2</f>
        <v>15</v>
      </c>
      <c r="K2" s="1">
        <v>5</v>
      </c>
      <c r="L2" s="1">
        <f>I5</f>
        <v>55</v>
      </c>
      <c r="M2" s="1">
        <f>I2</f>
        <v>15</v>
      </c>
      <c r="O2" s="1">
        <f>I8</f>
        <v>39.38028067373364</v>
      </c>
    </row>
    <row r="3" spans="1:15" ht="15.75">
      <c r="A3" s="2" t="s">
        <v>25</v>
      </c>
      <c r="B3" s="1" t="s">
        <v>4</v>
      </c>
      <c r="C3" s="1">
        <v>2574</v>
      </c>
      <c r="D3" s="1">
        <v>2594</v>
      </c>
      <c r="E3" s="1">
        <v>2656</v>
      </c>
      <c r="F3" s="1">
        <v>2665</v>
      </c>
      <c r="G3" s="1">
        <v>2680</v>
      </c>
      <c r="I3" s="1">
        <f t="shared" si="0"/>
        <v>13169</v>
      </c>
      <c r="K3" s="1">
        <f>I5</f>
        <v>55</v>
      </c>
      <c r="L3" s="1">
        <f>I7</f>
        <v>979</v>
      </c>
      <c r="M3" s="1">
        <f>I6</f>
        <v>225</v>
      </c>
      <c r="O3" s="1">
        <f>I10</f>
        <v>433.80488166625025</v>
      </c>
    </row>
    <row r="4" spans="9:15" ht="15">
      <c r="I4" s="1">
        <f t="shared" si="0"/>
        <v>0</v>
      </c>
      <c r="K4" s="1">
        <f>I2</f>
        <v>15</v>
      </c>
      <c r="L4" s="1">
        <f>I6</f>
        <v>225</v>
      </c>
      <c r="M4" s="1">
        <f>I5</f>
        <v>55</v>
      </c>
      <c r="O4" s="1">
        <f>I9</f>
        <v>118.24855636362211</v>
      </c>
    </row>
    <row r="5" spans="2:9" ht="15">
      <c r="B5" s="1" t="s">
        <v>5</v>
      </c>
      <c r="C5" s="1">
        <f>C2^2</f>
        <v>1</v>
      </c>
      <c r="D5" s="1">
        <f>D2^2</f>
        <v>4</v>
      </c>
      <c r="E5" s="1">
        <f>E2^2</f>
        <v>9</v>
      </c>
      <c r="F5" s="1">
        <f>F2^2</f>
        <v>16</v>
      </c>
      <c r="G5" s="1">
        <f>G2^2</f>
        <v>25</v>
      </c>
      <c r="I5" s="1">
        <f t="shared" si="0"/>
        <v>55</v>
      </c>
    </row>
    <row r="6" spans="2:15" ht="15">
      <c r="B6" s="1" t="s">
        <v>6</v>
      </c>
      <c r="C6" s="1">
        <f>C2^3</f>
        <v>1</v>
      </c>
      <c r="D6" s="1">
        <f>D2^3</f>
        <v>8</v>
      </c>
      <c r="E6" s="1">
        <f>E2^3</f>
        <v>27</v>
      </c>
      <c r="F6" s="1">
        <f>F2^3</f>
        <v>64</v>
      </c>
      <c r="G6" s="1">
        <f>G2^3</f>
        <v>125</v>
      </c>
      <c r="I6" s="1">
        <f t="shared" si="0"/>
        <v>225</v>
      </c>
      <c r="O6" s="1">
        <f>MDETERM(K2:M4)</f>
        <v>700.0000000000117</v>
      </c>
    </row>
    <row r="7" spans="2:9" ht="15">
      <c r="B7" s="1" t="s">
        <v>7</v>
      </c>
      <c r="C7" s="1">
        <f>C2^4</f>
        <v>1</v>
      </c>
      <c r="D7" s="1">
        <f>D2^4</f>
        <v>16</v>
      </c>
      <c r="E7" s="1">
        <f>E2^4</f>
        <v>81</v>
      </c>
      <c r="F7" s="1">
        <f>F2^4</f>
        <v>256</v>
      </c>
      <c r="G7" s="1">
        <f>G2^4</f>
        <v>625</v>
      </c>
      <c r="I7" s="1">
        <f t="shared" si="0"/>
        <v>979</v>
      </c>
    </row>
    <row r="8" spans="2:13" ht="15">
      <c r="B8" s="1" t="s">
        <v>8</v>
      </c>
      <c r="C8" s="1">
        <f>LN(C3)</f>
        <v>7.853216388156072</v>
      </c>
      <c r="D8" s="1">
        <f>LN(D3)</f>
        <v>7.860956364876389</v>
      </c>
      <c r="E8" s="1">
        <f>LN(E3)</f>
        <v>7.884576510596324</v>
      </c>
      <c r="F8" s="1">
        <f>LN(F3)</f>
        <v>7.887959336599945</v>
      </c>
      <c r="G8" s="1">
        <f>LN(G3)</f>
        <v>7.893572073504902</v>
      </c>
      <c r="I8" s="1">
        <f t="shared" si="0"/>
        <v>39.38028067373364</v>
      </c>
      <c r="K8" s="1">
        <f aca="true" t="shared" si="1" ref="K8:K10">O2</f>
        <v>39.38028067373364</v>
      </c>
      <c r="L8" s="1">
        <f aca="true" t="shared" si="2" ref="L8:L10">L2</f>
        <v>55</v>
      </c>
      <c r="M8" s="1">
        <f aca="true" t="shared" si="3" ref="M8:M10">M2</f>
        <v>15</v>
      </c>
    </row>
    <row r="9" spans="2:13" ht="15">
      <c r="B9" s="1" t="s">
        <v>9</v>
      </c>
      <c r="C9" s="1">
        <f>C2*C8</f>
        <v>7.853216388156072</v>
      </c>
      <c r="D9" s="1">
        <f>D2*D8</f>
        <v>15.721912729752779</v>
      </c>
      <c r="E9" s="1">
        <f>E2*E8</f>
        <v>23.653729531788972</v>
      </c>
      <c r="F9" s="1">
        <f>F2*F8</f>
        <v>31.55183734639978</v>
      </c>
      <c r="G9" s="1">
        <f>G2*G8</f>
        <v>39.46786036752451</v>
      </c>
      <c r="I9" s="1">
        <f t="shared" si="0"/>
        <v>118.24855636362211</v>
      </c>
      <c r="K9" s="1">
        <f t="shared" si="1"/>
        <v>433.80488166625025</v>
      </c>
      <c r="L9" s="1">
        <f t="shared" si="2"/>
        <v>979</v>
      </c>
      <c r="M9" s="1">
        <f t="shared" si="3"/>
        <v>225</v>
      </c>
    </row>
    <row r="10" spans="2:15" ht="15">
      <c r="B10" s="1" t="s">
        <v>10</v>
      </c>
      <c r="C10" s="1">
        <f>C5*C8</f>
        <v>7.853216388156072</v>
      </c>
      <c r="D10" s="1">
        <f>D5*D8</f>
        <v>31.443825459505558</v>
      </c>
      <c r="E10" s="1">
        <f>E5*E8</f>
        <v>70.96118859536692</v>
      </c>
      <c r="F10" s="1">
        <f>F5*F8</f>
        <v>126.20734938559912</v>
      </c>
      <c r="G10" s="1">
        <f>G5*G8</f>
        <v>197.33930183762257</v>
      </c>
      <c r="I10" s="1">
        <f t="shared" si="0"/>
        <v>433.80488166625025</v>
      </c>
      <c r="K10" s="1">
        <f t="shared" si="1"/>
        <v>118.24855636362211</v>
      </c>
      <c r="L10" s="1">
        <f t="shared" si="2"/>
        <v>225</v>
      </c>
      <c r="M10" s="1">
        <f t="shared" si="3"/>
        <v>55</v>
      </c>
      <c r="O10" s="1">
        <f>MDETERM(K8:M10)</f>
        <v>5482.04715264282</v>
      </c>
    </row>
    <row r="11" ht="15">
      <c r="O11" s="1" t="s">
        <v>11</v>
      </c>
    </row>
    <row r="12" ht="15">
      <c r="O12" s="1">
        <f>O10/O6</f>
        <v>7.831495932346755</v>
      </c>
    </row>
    <row r="13" spans="11:13" ht="15">
      <c r="K13" s="1">
        <f aca="true" t="shared" si="4" ref="K13:K15">K2</f>
        <v>5</v>
      </c>
      <c r="L13" s="1">
        <f aca="true" t="shared" si="5" ref="L13:L15">K8</f>
        <v>39.38028067373364</v>
      </c>
      <c r="M13" s="1">
        <f>M2</f>
        <v>15</v>
      </c>
    </row>
    <row r="14" spans="1:13" ht="15.75">
      <c r="A14" s="1" t="s">
        <v>12</v>
      </c>
      <c r="C14" s="2">
        <v>2015</v>
      </c>
      <c r="D14" s="3">
        <v>2016</v>
      </c>
      <c r="E14" s="1">
        <v>2017</v>
      </c>
      <c r="F14" s="1">
        <v>2018</v>
      </c>
      <c r="G14" s="1">
        <v>2019</v>
      </c>
      <c r="K14" s="1">
        <f t="shared" si="4"/>
        <v>55</v>
      </c>
      <c r="L14" s="1">
        <f t="shared" si="5"/>
        <v>433.80488166625025</v>
      </c>
      <c r="M14" s="1">
        <f aca="true" t="shared" si="6" ref="M14:M15">M9</f>
        <v>225</v>
      </c>
    </row>
    <row r="15" spans="3:15" ht="15.75">
      <c r="C15" s="2">
        <v>6</v>
      </c>
      <c r="D15" s="3">
        <v>7</v>
      </c>
      <c r="E15" s="1">
        <v>8</v>
      </c>
      <c r="F15" s="1">
        <v>9</v>
      </c>
      <c r="G15" s="1">
        <v>10</v>
      </c>
      <c r="K15" s="1">
        <f t="shared" si="4"/>
        <v>15</v>
      </c>
      <c r="L15" s="1">
        <f t="shared" si="5"/>
        <v>118.24855636362211</v>
      </c>
      <c r="M15" s="1">
        <f t="shared" si="6"/>
        <v>55</v>
      </c>
      <c r="O15" s="1">
        <f>MDETERM(K13:M15)</f>
        <v>-1.2245899673519554</v>
      </c>
    </row>
    <row r="16" spans="3:15" ht="15.75">
      <c r="C16" s="2">
        <f>J23*EXP(O17*(C15^2)+O22*C15)</f>
        <v>2686.8493419411807</v>
      </c>
      <c r="D16" s="3">
        <f>J23*EXP(O17*(D15^2)+O22*D15)</f>
        <v>2682.8905947023</v>
      </c>
      <c r="E16" s="1">
        <f>J23*EXP(O17*(E15^2)+O22*E15)</f>
        <v>2669.5809151548733</v>
      </c>
      <c r="F16" s="1">
        <f>J23*EXP(O17*(F15^2)+O22*F15)</f>
        <v>2647.059435991661</v>
      </c>
      <c r="G16" s="1">
        <f>J23*EXP(O17*(G15^2)+O22*G15)</f>
        <v>2615.5605296327735</v>
      </c>
      <c r="O16" s="1" t="s">
        <v>13</v>
      </c>
    </row>
    <row r="17" spans="3:15" ht="15.75">
      <c r="C17" s="2"/>
      <c r="D17" s="3"/>
      <c r="O17" s="1">
        <f>O15/O6</f>
        <v>-0.0017494142390741927</v>
      </c>
    </row>
    <row r="18" spans="3:13" ht="15.75">
      <c r="C18" s="2"/>
      <c r="D18" s="3"/>
      <c r="K18" s="1">
        <f aca="true" t="shared" si="7" ref="K18:K20">K2</f>
        <v>5</v>
      </c>
      <c r="L18" s="1">
        <f aca="true" t="shared" si="8" ref="L18:L20">L2</f>
        <v>55</v>
      </c>
      <c r="M18" s="1">
        <f aca="true" t="shared" si="9" ref="M18:M20">L13</f>
        <v>39.38028067373364</v>
      </c>
    </row>
    <row r="19" spans="3:13" ht="15.75">
      <c r="C19" s="4">
        <v>2020</v>
      </c>
      <c r="D19" s="3">
        <v>2021</v>
      </c>
      <c r="E19" s="1">
        <v>2022</v>
      </c>
      <c r="F19" s="1">
        <v>2023</v>
      </c>
      <c r="G19" s="1">
        <v>2024</v>
      </c>
      <c r="K19" s="1">
        <f t="shared" si="7"/>
        <v>55</v>
      </c>
      <c r="L19" s="1">
        <f t="shared" si="8"/>
        <v>979</v>
      </c>
      <c r="M19" s="1">
        <f t="shared" si="9"/>
        <v>433.80488166625025</v>
      </c>
    </row>
    <row r="20" spans="3:15" ht="15.75">
      <c r="C20" s="4">
        <v>11</v>
      </c>
      <c r="D20" s="3">
        <v>12</v>
      </c>
      <c r="E20" s="1">
        <v>13</v>
      </c>
      <c r="F20" s="1">
        <v>14</v>
      </c>
      <c r="G20" s="1">
        <v>15</v>
      </c>
      <c r="K20" s="1">
        <f t="shared" si="7"/>
        <v>15</v>
      </c>
      <c r="L20" s="1">
        <f t="shared" si="8"/>
        <v>225</v>
      </c>
      <c r="M20" s="1">
        <f t="shared" si="9"/>
        <v>118.24855636362211</v>
      </c>
      <c r="O20" s="1">
        <f>MDETERM(K18:M20)</f>
        <v>14.88754377359662</v>
      </c>
    </row>
    <row r="21" spans="3:15" ht="15.75">
      <c r="C21" s="4">
        <f>J23*EXP(O17*(C20^2)+O22*C20)</f>
        <v>2575.4097479623624</v>
      </c>
      <c r="D21" s="3">
        <f>J23*EXP(O17*(D20^2)+O22*D20)</f>
        <v>2527.0182213799417</v>
      </c>
      <c r="E21" s="1">
        <f>J23*EXP(O17*(E20^2)+O22*E20)</f>
        <v>2470.8756519070575</v>
      </c>
      <c r="F21" s="1">
        <f>J23*EXP(O17*(F20^2)+O22*F20)</f>
        <v>2407.5420673080484</v>
      </c>
      <c r="G21" s="1">
        <f>J23*EXP(O17*(G20^2)+O22*G20)</f>
        <v>2337.6385302937047</v>
      </c>
      <c r="O21" s="1" t="s">
        <v>14</v>
      </c>
    </row>
    <row r="22" ht="15">
      <c r="O22" s="1">
        <f>O20/O6</f>
        <v>0.021267919676566244</v>
      </c>
    </row>
    <row r="23" spans="1:10" ht="15">
      <c r="A23" s="1" t="s">
        <v>15</v>
      </c>
      <c r="C23" s="1">
        <v>1</v>
      </c>
      <c r="D23" s="1">
        <v>2</v>
      </c>
      <c r="E23" s="1">
        <v>3</v>
      </c>
      <c r="F23" s="1">
        <v>4</v>
      </c>
      <c r="G23" s="1">
        <v>5</v>
      </c>
      <c r="I23" s="1" t="s">
        <v>16</v>
      </c>
      <c r="J23" s="1">
        <f>EXP(O12)</f>
        <v>2518.694352993841</v>
      </c>
    </row>
    <row r="24" spans="3:7" ht="15">
      <c r="C24" s="1">
        <f>J23*EXP(O17*(C23^2)+O22*C23)</f>
        <v>2568.338415294752</v>
      </c>
      <c r="D24" s="1">
        <f>J23*EXP(O17*(D23^2)+O22*D23)</f>
        <v>2609.8136903040736</v>
      </c>
      <c r="E24" s="1">
        <f>J23*EXP(O17*(E23^2)+O22*E23)</f>
        <v>2642.6962009653657</v>
      </c>
      <c r="F24" s="1">
        <f>J23*EXP(O17*(F23^2)+O22*F23)</f>
        <v>2666.6465366998964</v>
      </c>
      <c r="G24" s="1">
        <f>J23*EXP(O17*(G23^2)+O22*G23)</f>
        <v>2681.4156851238195</v>
      </c>
    </row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C3" sqref="C3"/>
    </sheetView>
  </sheetViews>
  <sheetFormatPr defaultColWidth="9.140625" defaultRowHeight="15"/>
  <sheetData>
    <row r="1" spans="2:9" ht="15.75">
      <c r="B1" s="1" t="s">
        <v>0</v>
      </c>
      <c r="C1" s="1">
        <v>2010</v>
      </c>
      <c r="D1" s="1">
        <v>2011</v>
      </c>
      <c r="E1" s="1">
        <v>2012</v>
      </c>
      <c r="F1" s="1">
        <v>2013</v>
      </c>
      <c r="G1" s="1">
        <v>2014</v>
      </c>
      <c r="I1" s="1" t="s">
        <v>1</v>
      </c>
    </row>
    <row r="2" spans="2:15" ht="15.75">
      <c r="B2" s="1" t="s">
        <v>2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I2" s="1">
        <f aca="true" t="shared" si="0" ref="I2:I10">C2+D2+E2+F2+G2</f>
        <v>15</v>
      </c>
      <c r="K2" s="1">
        <v>5</v>
      </c>
      <c r="L2" s="1">
        <f>I5</f>
        <v>55</v>
      </c>
      <c r="M2" s="1">
        <f>I2</f>
        <v>15</v>
      </c>
      <c r="O2" s="1">
        <f>I8</f>
        <v>59.692894325048</v>
      </c>
    </row>
    <row r="3" spans="1:15" ht="15.75">
      <c r="A3" s="1" t="s">
        <v>17</v>
      </c>
      <c r="B3" s="1" t="s">
        <v>4</v>
      </c>
      <c r="C3" s="5">
        <v>154566</v>
      </c>
      <c r="D3" s="5">
        <v>153708</v>
      </c>
      <c r="E3" s="5">
        <v>153067</v>
      </c>
      <c r="F3" s="5">
        <v>152287</v>
      </c>
      <c r="G3" s="5">
        <v>151684</v>
      </c>
      <c r="I3" s="1">
        <f t="shared" si="0"/>
        <v>765312</v>
      </c>
      <c r="K3" s="1">
        <f>I5</f>
        <v>55</v>
      </c>
      <c r="L3" s="1">
        <f>I7</f>
        <v>979</v>
      </c>
      <c r="M3" s="1">
        <f>I6</f>
        <v>225</v>
      </c>
      <c r="O3" s="1">
        <f>I10</f>
        <v>656.3425175457295</v>
      </c>
    </row>
    <row r="4" spans="9:15" ht="15.75">
      <c r="I4" s="1">
        <f t="shared" si="0"/>
        <v>0</v>
      </c>
      <c r="K4" s="1">
        <f>I2</f>
        <v>15</v>
      </c>
      <c r="L4" s="1">
        <f>I6</f>
        <v>225</v>
      </c>
      <c r="M4" s="1">
        <f>I5</f>
        <v>55</v>
      </c>
      <c r="O4" s="1">
        <f>I9</f>
        <v>179.0317516146796</v>
      </c>
    </row>
    <row r="5" spans="2:9" ht="15">
      <c r="B5" s="1" t="s">
        <v>5</v>
      </c>
      <c r="C5" s="1">
        <f>C2^2</f>
        <v>1</v>
      </c>
      <c r="D5" s="1">
        <f>D2^2</f>
        <v>4</v>
      </c>
      <c r="E5" s="1">
        <f>E2^2</f>
        <v>9</v>
      </c>
      <c r="F5" s="1">
        <f>F2^2</f>
        <v>16</v>
      </c>
      <c r="G5" s="1">
        <f>G2^2</f>
        <v>25</v>
      </c>
      <c r="I5" s="1">
        <f t="shared" si="0"/>
        <v>55</v>
      </c>
    </row>
    <row r="6" spans="2:15" ht="15">
      <c r="B6" s="1" t="s">
        <v>6</v>
      </c>
      <c r="C6" s="1">
        <f>C2^3</f>
        <v>1</v>
      </c>
      <c r="D6" s="1">
        <f>D2^3</f>
        <v>8</v>
      </c>
      <c r="E6" s="1">
        <f>E2^3</f>
        <v>27</v>
      </c>
      <c r="F6" s="1">
        <f>F2^3</f>
        <v>64</v>
      </c>
      <c r="G6" s="1">
        <f>G2^3</f>
        <v>125</v>
      </c>
      <c r="I6" s="1">
        <f t="shared" si="0"/>
        <v>225</v>
      </c>
      <c r="O6" s="1">
        <f>MDETERM(K2:M4)</f>
        <v>700.0000000000117</v>
      </c>
    </row>
    <row r="7" spans="2:9" ht="15">
      <c r="B7" s="1" t="s">
        <v>7</v>
      </c>
      <c r="C7" s="1">
        <f>C2^4</f>
        <v>1</v>
      </c>
      <c r="D7" s="1">
        <f>D2^4</f>
        <v>16</v>
      </c>
      <c r="E7" s="1">
        <f>E2^4</f>
        <v>81</v>
      </c>
      <c r="F7" s="1">
        <f>F2^4</f>
        <v>256</v>
      </c>
      <c r="G7" s="1">
        <f>G2^4</f>
        <v>625</v>
      </c>
      <c r="I7" s="1">
        <f t="shared" si="0"/>
        <v>979</v>
      </c>
    </row>
    <row r="8" spans="2:13" ht="15">
      <c r="B8" s="1" t="s">
        <v>8</v>
      </c>
      <c r="C8" s="1">
        <f>LN(C3)</f>
        <v>11.94837646856865</v>
      </c>
      <c r="D8" s="1">
        <f>LN(D3)</f>
        <v>11.942809977619136</v>
      </c>
      <c r="E8" s="1">
        <f>LN(E3)</f>
        <v>11.93863101301736</v>
      </c>
      <c r="F8" s="1">
        <f>LN(F3)</f>
        <v>11.933522177393709</v>
      </c>
      <c r="G8" s="1">
        <f>LN(G3)</f>
        <v>11.929554688449148</v>
      </c>
      <c r="I8" s="1">
        <f t="shared" si="0"/>
        <v>59.692894325048</v>
      </c>
      <c r="K8" s="1">
        <f aca="true" t="shared" si="1" ref="K8:K10">O2</f>
        <v>59.692894325048</v>
      </c>
      <c r="L8" s="1">
        <f aca="true" t="shared" si="2" ref="L8:L10">L2</f>
        <v>55</v>
      </c>
      <c r="M8" s="1">
        <f aca="true" t="shared" si="3" ref="M8:M10">M2</f>
        <v>15</v>
      </c>
    </row>
    <row r="9" spans="2:13" ht="15">
      <c r="B9" s="1" t="s">
        <v>9</v>
      </c>
      <c r="C9" s="1">
        <f>C2*C8</f>
        <v>11.94837646856865</v>
      </c>
      <c r="D9" s="1">
        <f>D2*D8</f>
        <v>23.885619955238273</v>
      </c>
      <c r="E9" s="1">
        <f>E2*E8</f>
        <v>35.815893039052085</v>
      </c>
      <c r="F9" s="1">
        <f>F2*F8</f>
        <v>47.734088709574834</v>
      </c>
      <c r="G9" s="1">
        <f>G2*G8</f>
        <v>59.647773442245736</v>
      </c>
      <c r="I9" s="1">
        <f t="shared" si="0"/>
        <v>179.0317516146796</v>
      </c>
      <c r="K9" s="1">
        <f t="shared" si="1"/>
        <v>656.3425175457295</v>
      </c>
      <c r="L9" s="1">
        <f t="shared" si="2"/>
        <v>979</v>
      </c>
      <c r="M9" s="1">
        <f t="shared" si="3"/>
        <v>225</v>
      </c>
    </row>
    <row r="10" spans="2:15" ht="15">
      <c r="B10" s="1" t="s">
        <v>10</v>
      </c>
      <c r="C10" s="1">
        <f>C5*C8</f>
        <v>11.94837646856865</v>
      </c>
      <c r="D10" s="1">
        <f>D5*D8</f>
        <v>47.771239910476545</v>
      </c>
      <c r="E10" s="1">
        <f>E5*E8</f>
        <v>107.44767911715624</v>
      </c>
      <c r="F10" s="1">
        <f>F5*F8</f>
        <v>190.93635483829934</v>
      </c>
      <c r="G10" s="1">
        <f>G5*G8</f>
        <v>298.2388672112287</v>
      </c>
      <c r="I10" s="1">
        <f t="shared" si="0"/>
        <v>656.3425175457295</v>
      </c>
      <c r="K10" s="1">
        <f t="shared" si="1"/>
        <v>179.0317516146796</v>
      </c>
      <c r="L10" s="1">
        <f t="shared" si="2"/>
        <v>225</v>
      </c>
      <c r="M10" s="1">
        <f t="shared" si="3"/>
        <v>55</v>
      </c>
      <c r="O10" s="1">
        <f>MDETERM(K8:M10)</f>
        <v>8367.654637749947</v>
      </c>
    </row>
    <row r="11" ht="15">
      <c r="O11" s="1" t="s">
        <v>11</v>
      </c>
    </row>
    <row r="12" ht="15">
      <c r="O12" s="1">
        <f>O10/O6</f>
        <v>11.953792339642582</v>
      </c>
    </row>
    <row r="13" spans="11:13" ht="15">
      <c r="K13" s="1">
        <f aca="true" t="shared" si="4" ref="K13:K15">K2</f>
        <v>5</v>
      </c>
      <c r="L13" s="1">
        <f aca="true" t="shared" si="5" ref="L13:L15">K8</f>
        <v>59.692894325048</v>
      </c>
      <c r="M13" s="1">
        <f>M2</f>
        <v>15</v>
      </c>
    </row>
    <row r="14" spans="1:13" ht="15.75">
      <c r="A14" s="1" t="s">
        <v>12</v>
      </c>
      <c r="C14" s="2">
        <v>2015</v>
      </c>
      <c r="D14" s="3">
        <v>2016</v>
      </c>
      <c r="E14" s="1">
        <v>2017</v>
      </c>
      <c r="F14" s="1">
        <v>2018</v>
      </c>
      <c r="G14" s="1">
        <v>2019</v>
      </c>
      <c r="K14" s="1">
        <f t="shared" si="4"/>
        <v>55</v>
      </c>
      <c r="L14" s="1">
        <f t="shared" si="5"/>
        <v>656.3425175457295</v>
      </c>
      <c r="M14" s="1">
        <f aca="true" t="shared" si="6" ref="M14:M15">M9</f>
        <v>225</v>
      </c>
    </row>
    <row r="15" spans="3:15" ht="15.75">
      <c r="C15" s="2">
        <v>6</v>
      </c>
      <c r="D15" s="3">
        <v>7</v>
      </c>
      <c r="E15" s="1">
        <v>8</v>
      </c>
      <c r="F15" s="1">
        <v>9</v>
      </c>
      <c r="G15" s="1">
        <v>10</v>
      </c>
      <c r="K15" s="1">
        <f t="shared" si="4"/>
        <v>15</v>
      </c>
      <c r="L15" s="1">
        <f t="shared" si="5"/>
        <v>179.0317516146796</v>
      </c>
      <c r="M15" s="1">
        <f t="shared" si="6"/>
        <v>55</v>
      </c>
      <c r="O15" s="1">
        <f>MDETERM(K13:M15)</f>
        <v>0.11340664939218005</v>
      </c>
    </row>
    <row r="16" spans="3:15" ht="15.75">
      <c r="C16" s="2">
        <f>J23*EXP(O17*(C15^2)+O22*C15)</f>
        <v>151090.38658391047</v>
      </c>
      <c r="D16" s="3">
        <f>J23*EXP(O17*(D15^2)+O22*D15)</f>
        <v>150553.6011842482</v>
      </c>
      <c r="E16" s="1">
        <f>J23*EXP(O17*(E15^2)+O22*E15)</f>
        <v>150067.33963771787</v>
      </c>
      <c r="F16" s="1">
        <f>J23*EXP(O17*(F15^2)+O22*F15)</f>
        <v>149631.12410314672</v>
      </c>
      <c r="G16" s="1">
        <f>J23*EXP(O17*(G15^2)+O22*G15)</f>
        <v>149244.52678773273</v>
      </c>
      <c r="O16" s="1" t="s">
        <v>13</v>
      </c>
    </row>
    <row r="17" spans="3:15" ht="15.75">
      <c r="C17" s="2"/>
      <c r="D17" s="3"/>
      <c r="O17" s="1">
        <f>O15/O6</f>
        <v>0.00016200949913168307</v>
      </c>
    </row>
    <row r="18" spans="3:13" ht="15.75">
      <c r="C18" s="2"/>
      <c r="D18" s="3"/>
      <c r="K18" s="1">
        <f aca="true" t="shared" si="7" ref="K18:K20">K2</f>
        <v>5</v>
      </c>
      <c r="L18" s="1">
        <f aca="true" t="shared" si="8" ref="L18:L20">L2</f>
        <v>55</v>
      </c>
      <c r="M18" s="1">
        <f aca="true" t="shared" si="9" ref="M18:M20">L13</f>
        <v>59.692894325048</v>
      </c>
    </row>
    <row r="19" spans="3:13" ht="15.75">
      <c r="C19" s="4">
        <v>2020</v>
      </c>
      <c r="D19" s="3">
        <v>2021</v>
      </c>
      <c r="E19" s="1">
        <v>2022</v>
      </c>
      <c r="F19" s="1">
        <v>2023</v>
      </c>
      <c r="G19" s="1">
        <v>2024</v>
      </c>
      <c r="K19" s="1">
        <f t="shared" si="7"/>
        <v>55</v>
      </c>
      <c r="L19" s="1">
        <f t="shared" si="8"/>
        <v>979</v>
      </c>
      <c r="M19" s="1">
        <f t="shared" si="9"/>
        <v>656.3425175457295</v>
      </c>
    </row>
    <row r="20" spans="3:15" ht="15.75">
      <c r="C20" s="4">
        <v>11</v>
      </c>
      <c r="D20" s="3">
        <v>12</v>
      </c>
      <c r="E20" s="1">
        <v>13</v>
      </c>
      <c r="F20" s="1">
        <v>14</v>
      </c>
      <c r="G20" s="1">
        <v>15</v>
      </c>
      <c r="K20" s="1">
        <f t="shared" si="7"/>
        <v>15</v>
      </c>
      <c r="L20" s="1">
        <f t="shared" si="8"/>
        <v>225</v>
      </c>
      <c r="M20" s="1">
        <f t="shared" si="9"/>
        <v>179.0317516146796</v>
      </c>
      <c r="O20" s="1">
        <f>MDETERM(K18:M20)</f>
        <v>-3.9656351288605407</v>
      </c>
    </row>
    <row r="21" spans="3:15" ht="15.75">
      <c r="C21" s="4">
        <f>J23*EXP(O17*(C20^2)+O22*C20)</f>
        <v>148907.1692477682</v>
      </c>
      <c r="D21" s="3">
        <f>J23*EXP(O17*(D20^2)+O22*D20)</f>
        <v>148618.72177114722</v>
      </c>
      <c r="E21" s="1">
        <f>J23*EXP(O17*(E20^2)+O22*E20)</f>
        <v>148378.90284024685</v>
      </c>
      <c r="F21" s="1">
        <f>J23*EXP(O17*(F20^2)+O22*F20)</f>
        <v>148187.4786739563</v>
      </c>
      <c r="G21" s="1">
        <f>J23*EXP(O17*(G20^2)+O22*G20)</f>
        <v>148044.26284781148</v>
      </c>
      <c r="O21" s="1" t="s">
        <v>14</v>
      </c>
    </row>
    <row r="22" ht="15">
      <c r="O22" s="1">
        <f>O20/O6</f>
        <v>-0.005665193041229249</v>
      </c>
    </row>
    <row r="23" spans="1:10" ht="15">
      <c r="A23" s="1" t="s">
        <v>15</v>
      </c>
      <c r="C23" s="1">
        <v>1</v>
      </c>
      <c r="D23" s="1">
        <v>2</v>
      </c>
      <c r="E23" s="1">
        <v>3</v>
      </c>
      <c r="F23" s="1">
        <v>4</v>
      </c>
      <c r="G23" s="1">
        <v>5</v>
      </c>
      <c r="I23" s="1" t="s">
        <v>16</v>
      </c>
      <c r="J23" s="1">
        <f>EXP(O12)</f>
        <v>155405.38046490264</v>
      </c>
    </row>
    <row r="24" spans="3:7" ht="15">
      <c r="C24" s="1">
        <f>J23*EXP(O17*(C23^2)+O22*C23)</f>
        <v>154552.50505019294</v>
      </c>
      <c r="D24" s="1">
        <f>J23*EXP(O17*(D23^2)+O22*D23)</f>
        <v>153754.12146050198</v>
      </c>
      <c r="E24" s="1">
        <f>J23*EXP(O17*(E23^2)+O22*E23)</f>
        <v>153009.4320731057</v>
      </c>
      <c r="F24" s="1">
        <f>J23*EXP(O17*(F23^2)+O22*F23)</f>
        <v>152317.69533032004</v>
      </c>
      <c r="G24" s="1">
        <f>J23*EXP(O17*(G23^2)+O22*G23)</f>
        <v>151678.22450890898</v>
      </c>
    </row>
    <row r="27" ht="15.75"/>
    <row r="28" ht="15.75"/>
    <row r="30" ht="15.75"/>
    <row r="33" ht="15.75"/>
    <row r="34" ht="15.75"/>
    <row r="35" ht="15.75"/>
    <row r="36" ht="15.75"/>
    <row r="37" ht="15.75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D41" sqref="D41"/>
    </sheetView>
  </sheetViews>
  <sheetFormatPr defaultColWidth="9.140625" defaultRowHeight="15"/>
  <sheetData>
    <row r="1" spans="2:9" ht="15.75">
      <c r="B1" s="1" t="s">
        <v>0</v>
      </c>
      <c r="C1" s="1">
        <v>2010</v>
      </c>
      <c r="D1" s="1">
        <v>2011</v>
      </c>
      <c r="E1" s="1">
        <v>2012</v>
      </c>
      <c r="F1" s="1">
        <v>2013</v>
      </c>
      <c r="G1" s="1">
        <v>2014</v>
      </c>
      <c r="I1" s="1" t="s">
        <v>1</v>
      </c>
    </row>
    <row r="2" spans="2:15" ht="15.75">
      <c r="B2" s="1" t="s">
        <v>2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I2" s="1">
        <f aca="true" t="shared" si="0" ref="I2:I10">C2+D2+E2+F2+G2</f>
        <v>15</v>
      </c>
      <c r="K2" s="1">
        <v>5</v>
      </c>
      <c r="L2" s="1">
        <f>I5</f>
        <v>55</v>
      </c>
      <c r="M2" s="1">
        <f>I2</f>
        <v>15</v>
      </c>
      <c r="O2" s="1">
        <f>I8</f>
        <v>34.15632647211698</v>
      </c>
    </row>
    <row r="3" spans="1:15" ht="15.75">
      <c r="A3" s="1" t="s">
        <v>18</v>
      </c>
      <c r="B3" s="1" t="s">
        <v>4</v>
      </c>
      <c r="C3" s="5">
        <v>862</v>
      </c>
      <c r="D3" s="5">
        <v>871</v>
      </c>
      <c r="E3" s="5">
        <v>916</v>
      </c>
      <c r="F3" s="5">
        <v>987</v>
      </c>
      <c r="G3" s="5">
        <v>1005</v>
      </c>
      <c r="I3" s="1">
        <f t="shared" si="0"/>
        <v>4641</v>
      </c>
      <c r="K3" s="1">
        <f>I5</f>
        <v>55</v>
      </c>
      <c r="L3" s="1">
        <f>I7</f>
        <v>979</v>
      </c>
      <c r="M3" s="1">
        <f>I6</f>
        <v>225</v>
      </c>
      <c r="O3" s="1">
        <f>I10</f>
        <v>378.351261603406</v>
      </c>
    </row>
    <row r="4" spans="9:15" ht="15">
      <c r="I4" s="1">
        <f t="shared" si="0"/>
        <v>0</v>
      </c>
      <c r="K4" s="1">
        <f>I2</f>
        <v>15</v>
      </c>
      <c r="L4" s="1">
        <f>I6</f>
        <v>225</v>
      </c>
      <c r="M4" s="1">
        <f>I5</f>
        <v>55</v>
      </c>
      <c r="O4" s="1">
        <f>I9</f>
        <v>102.9009825785909</v>
      </c>
    </row>
    <row r="5" spans="2:9" ht="15">
      <c r="B5" s="1" t="s">
        <v>5</v>
      </c>
      <c r="C5" s="1">
        <f>C2^2</f>
        <v>1</v>
      </c>
      <c r="D5" s="1">
        <f>D2^2</f>
        <v>4</v>
      </c>
      <c r="E5" s="1">
        <f>E2^2</f>
        <v>9</v>
      </c>
      <c r="F5" s="1">
        <f>F2^2</f>
        <v>16</v>
      </c>
      <c r="G5" s="1">
        <f>G2^2</f>
        <v>25</v>
      </c>
      <c r="I5" s="1">
        <f t="shared" si="0"/>
        <v>55</v>
      </c>
    </row>
    <row r="6" spans="2:15" ht="15">
      <c r="B6" s="1" t="s">
        <v>6</v>
      </c>
      <c r="C6" s="1">
        <f>C2^3</f>
        <v>1</v>
      </c>
      <c r="D6" s="1">
        <f>D2^3</f>
        <v>8</v>
      </c>
      <c r="E6" s="1">
        <f>E2^3</f>
        <v>27</v>
      </c>
      <c r="F6" s="1">
        <f>F2^3</f>
        <v>64</v>
      </c>
      <c r="G6" s="1">
        <f>G2^3</f>
        <v>125</v>
      </c>
      <c r="I6" s="1">
        <f t="shared" si="0"/>
        <v>225</v>
      </c>
      <c r="O6" s="1">
        <f>MDETERM(K2:M4)</f>
        <v>700.0000000000117</v>
      </c>
    </row>
    <row r="7" spans="2:9" ht="15">
      <c r="B7" s="1" t="s">
        <v>7</v>
      </c>
      <c r="C7" s="1">
        <f>C2^4</f>
        <v>1</v>
      </c>
      <c r="D7" s="1">
        <f>D2^4</f>
        <v>16</v>
      </c>
      <c r="E7" s="1">
        <f>E2^4</f>
        <v>81</v>
      </c>
      <c r="F7" s="1">
        <f>F2^4</f>
        <v>256</v>
      </c>
      <c r="G7" s="1">
        <f>G2^4</f>
        <v>625</v>
      </c>
      <c r="I7" s="1">
        <f t="shared" si="0"/>
        <v>979</v>
      </c>
    </row>
    <row r="8" spans="2:13" ht="15">
      <c r="B8" s="1" t="s">
        <v>8</v>
      </c>
      <c r="C8" s="1">
        <f>LN(C3)</f>
        <v>6.759255270663693</v>
      </c>
      <c r="D8" s="1">
        <f>LN(D3)</f>
        <v>6.769641976852503</v>
      </c>
      <c r="E8" s="1">
        <f>LN(E3)</f>
        <v>6.82001636467413</v>
      </c>
      <c r="F8" s="1">
        <f>LN(F3)</f>
        <v>6.894670039433482</v>
      </c>
      <c r="G8" s="1">
        <f>LN(G3)</f>
        <v>6.912742820493176</v>
      </c>
      <c r="I8" s="1">
        <f t="shared" si="0"/>
        <v>34.15632647211698</v>
      </c>
      <c r="K8" s="1">
        <f aca="true" t="shared" si="1" ref="K8:K10">O2</f>
        <v>34.15632647211698</v>
      </c>
      <c r="L8" s="1">
        <f aca="true" t="shared" si="2" ref="L8:L10">L2</f>
        <v>55</v>
      </c>
      <c r="M8" s="1">
        <f aca="true" t="shared" si="3" ref="M8:M10">M2</f>
        <v>15</v>
      </c>
    </row>
    <row r="9" spans="2:13" ht="15">
      <c r="B9" s="1" t="s">
        <v>9</v>
      </c>
      <c r="C9" s="1">
        <f>C2*C8</f>
        <v>6.759255270663693</v>
      </c>
      <c r="D9" s="1">
        <f>D2*D8</f>
        <v>13.539283953705006</v>
      </c>
      <c r="E9" s="1">
        <f>E2*E8</f>
        <v>20.460049094022388</v>
      </c>
      <c r="F9" s="1">
        <f>F2*F8</f>
        <v>27.578680157733928</v>
      </c>
      <c r="G9" s="1">
        <f>G2*G8</f>
        <v>34.56371410246588</v>
      </c>
      <c r="I9" s="1">
        <f t="shared" si="0"/>
        <v>102.9009825785909</v>
      </c>
      <c r="K9" s="1">
        <f t="shared" si="1"/>
        <v>378.351261603406</v>
      </c>
      <c r="L9" s="1">
        <f t="shared" si="2"/>
        <v>979</v>
      </c>
      <c r="M9" s="1">
        <f t="shared" si="3"/>
        <v>225</v>
      </c>
    </row>
    <row r="10" spans="2:15" ht="15">
      <c r="B10" s="1" t="s">
        <v>10</v>
      </c>
      <c r="C10" s="1">
        <f>C5*C8</f>
        <v>6.759255270663693</v>
      </c>
      <c r="D10" s="1">
        <f>D5*D8</f>
        <v>27.07856790741001</v>
      </c>
      <c r="E10" s="1">
        <f>E5*E8</f>
        <v>61.38014728206717</v>
      </c>
      <c r="F10" s="1">
        <f>F5*F8</f>
        <v>110.31472063093571</v>
      </c>
      <c r="G10" s="1">
        <f>G5*G8</f>
        <v>172.81857051232942</v>
      </c>
      <c r="I10" s="1">
        <f t="shared" si="0"/>
        <v>378.351261603406</v>
      </c>
      <c r="K10" s="1">
        <f t="shared" si="1"/>
        <v>102.9009825785909</v>
      </c>
      <c r="L10" s="1">
        <f t="shared" si="2"/>
        <v>225</v>
      </c>
      <c r="M10" s="1">
        <f t="shared" si="3"/>
        <v>55</v>
      </c>
      <c r="O10" s="1">
        <f>MDETERM(K8:M10)</f>
        <v>4705.043044863789</v>
      </c>
    </row>
    <row r="11" ht="15">
      <c r="O11" s="1" t="s">
        <v>11</v>
      </c>
    </row>
    <row r="12" ht="15">
      <c r="O12" s="1">
        <f>O10/O6</f>
        <v>6.7214900640910145</v>
      </c>
    </row>
    <row r="13" spans="11:13" ht="15">
      <c r="K13" s="1">
        <f aca="true" t="shared" si="4" ref="K13:K15">K2</f>
        <v>5</v>
      </c>
      <c r="L13" s="1">
        <f aca="true" t="shared" si="5" ref="L13:L15">K8</f>
        <v>34.15632647211698</v>
      </c>
      <c r="M13" s="1">
        <f>M2</f>
        <v>15</v>
      </c>
    </row>
    <row r="14" spans="1:13" ht="15.75">
      <c r="A14" s="1" t="s">
        <v>12</v>
      </c>
      <c r="C14" s="2">
        <v>2015</v>
      </c>
      <c r="D14" s="3">
        <v>2016</v>
      </c>
      <c r="E14" s="1">
        <v>2017</v>
      </c>
      <c r="F14" s="1">
        <v>2018</v>
      </c>
      <c r="G14" s="1">
        <v>2019</v>
      </c>
      <c r="K14" s="1">
        <f t="shared" si="4"/>
        <v>55</v>
      </c>
      <c r="L14" s="1">
        <f t="shared" si="5"/>
        <v>378.351261603406</v>
      </c>
      <c r="M14" s="1">
        <f aca="true" t="shared" si="6" ref="M14:M15">M9</f>
        <v>225</v>
      </c>
    </row>
    <row r="15" spans="3:15" ht="15.75">
      <c r="C15" s="2">
        <v>6</v>
      </c>
      <c r="D15" s="3">
        <v>7</v>
      </c>
      <c r="E15" s="1">
        <v>8</v>
      </c>
      <c r="F15" s="1">
        <v>9</v>
      </c>
      <c r="G15" s="1">
        <v>10</v>
      </c>
      <c r="K15" s="1">
        <f t="shared" si="4"/>
        <v>15</v>
      </c>
      <c r="L15" s="1">
        <f t="shared" si="5"/>
        <v>102.9009825785909</v>
      </c>
      <c r="M15" s="1">
        <f t="shared" si="6"/>
        <v>55</v>
      </c>
      <c r="O15" s="1">
        <f>MDETERM(K13:M15)</f>
        <v>1.9825718339682818</v>
      </c>
    </row>
    <row r="16" spans="3:15" ht="15.75">
      <c r="C16" s="2">
        <f>J23*EXP(O17*(C15^2)+O22*C15)</f>
        <v>1075.6624264520444</v>
      </c>
      <c r="D16" s="3">
        <f>J23*EXP(O17*(D15^2)+O22*D15)</f>
        <v>1145.63917995203</v>
      </c>
      <c r="E16" s="1">
        <f>J23*EXP(O17*(E15^2)+O22*E15)</f>
        <v>1227.099485273448</v>
      </c>
      <c r="F16" s="1">
        <f>J23*EXP(O17*(F15^2)+O22*F15)</f>
        <v>1321.8182607300537</v>
      </c>
      <c r="G16" s="1">
        <f>J23*EXP(O17*(G15^2)+O22*G15)</f>
        <v>1431.9365607898974</v>
      </c>
      <c r="O16" s="1" t="s">
        <v>13</v>
      </c>
    </row>
    <row r="17" spans="3:15" ht="15.75">
      <c r="C17" s="2"/>
      <c r="D17" s="3"/>
      <c r="O17" s="1">
        <f>O15/O6</f>
        <v>0.002832245477097498</v>
      </c>
    </row>
    <row r="18" spans="3:13" ht="15.75">
      <c r="C18" s="2"/>
      <c r="D18" s="3"/>
      <c r="K18" s="1">
        <f aca="true" t="shared" si="7" ref="K18:K20">K2</f>
        <v>5</v>
      </c>
      <c r="L18" s="1">
        <f aca="true" t="shared" si="8" ref="L18:L20">L2</f>
        <v>55</v>
      </c>
      <c r="M18" s="1">
        <f aca="true" t="shared" si="9" ref="M18:M20">L13</f>
        <v>34.15632647211698</v>
      </c>
    </row>
    <row r="19" spans="3:13" ht="15.75">
      <c r="C19" s="4">
        <v>2020</v>
      </c>
      <c r="D19" s="3">
        <v>2021</v>
      </c>
      <c r="E19" s="1">
        <v>2022</v>
      </c>
      <c r="F19" s="1">
        <v>2023</v>
      </c>
      <c r="G19" s="1">
        <v>2024</v>
      </c>
      <c r="K19" s="1">
        <f t="shared" si="7"/>
        <v>55</v>
      </c>
      <c r="L19" s="1">
        <f t="shared" si="8"/>
        <v>979</v>
      </c>
      <c r="M19" s="1">
        <f t="shared" si="9"/>
        <v>378.351261603406</v>
      </c>
    </row>
    <row r="20" spans="3:15" ht="15.75">
      <c r="C20" s="4">
        <v>11</v>
      </c>
      <c r="D20" s="3">
        <v>12</v>
      </c>
      <c r="E20" s="1">
        <v>13</v>
      </c>
      <c r="F20" s="1">
        <v>14</v>
      </c>
      <c r="G20" s="1">
        <v>15</v>
      </c>
      <c r="K20" s="1">
        <f t="shared" si="7"/>
        <v>15</v>
      </c>
      <c r="L20" s="1">
        <f t="shared" si="8"/>
        <v>225</v>
      </c>
      <c r="M20" s="1">
        <f t="shared" si="9"/>
        <v>102.9009825785909</v>
      </c>
      <c r="O20" s="1">
        <f>MDETERM(K18:M20)</f>
        <v>18.344790352989378</v>
      </c>
    </row>
    <row r="21" spans="3:15" ht="15.75">
      <c r="C21" s="4">
        <f>J23*EXP(O17*(C20^2)+O22*C20)</f>
        <v>1560.0404724657612</v>
      </c>
      <c r="D21" s="3">
        <f>J23*EXP(O17*(D20^2)+O22*D20)</f>
        <v>1709.259531379065</v>
      </c>
      <c r="E21" s="1">
        <f>J23*EXP(O17*(E20^2)+O22*E20)</f>
        <v>1883.389792645473</v>
      </c>
      <c r="F21" s="1">
        <f>J23*EXP(O17*(F20^2)+O22*F20)</f>
        <v>2087.048163475025</v>
      </c>
      <c r="G21" s="1">
        <f>J23*EXP(O17*(G20^2)+O22*G20)</f>
        <v>2325.86652348342</v>
      </c>
      <c r="O21" s="1" t="s">
        <v>14</v>
      </c>
    </row>
    <row r="22" ht="15">
      <c r="O22" s="1">
        <f>O20/O6</f>
        <v>0.02620684336141296</v>
      </c>
    </row>
    <row r="23" spans="1:10" ht="15">
      <c r="A23" s="1" t="s">
        <v>15</v>
      </c>
      <c r="C23" s="1">
        <v>1</v>
      </c>
      <c r="D23" s="1">
        <v>2</v>
      </c>
      <c r="E23" s="1">
        <v>3</v>
      </c>
      <c r="F23" s="1">
        <v>4</v>
      </c>
      <c r="G23" s="1">
        <v>5</v>
      </c>
      <c r="I23" s="1" t="s">
        <v>16</v>
      </c>
      <c r="J23" s="1">
        <f>EXP(O12)</f>
        <v>830.053423258538</v>
      </c>
    </row>
    <row r="24" spans="3:7" ht="15">
      <c r="C24" s="1">
        <f>J23*EXP(O17*(C23^2)+O22*C23)</f>
        <v>854.5108098128538</v>
      </c>
      <c r="D24" s="1">
        <f>J23*EXP(O17*(D23^2)+O22*D23)</f>
        <v>884.685958359071</v>
      </c>
      <c r="E24" s="1">
        <f>J23*EXP(O17*(E23^2)+O22*E23)</f>
        <v>921.1296557293557</v>
      </c>
      <c r="F24" s="1">
        <f>J23*EXP(O17*(F23^2)+O22*F23)</f>
        <v>964.522697676244</v>
      </c>
      <c r="G24" s="1">
        <f>J23*EXP(O17*(G23^2)+O22*G23)</f>
        <v>1015.697063493723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C3" sqref="C3"/>
    </sheetView>
  </sheetViews>
  <sheetFormatPr defaultColWidth="9.140625" defaultRowHeight="15"/>
  <sheetData>
    <row r="1" spans="2:9" ht="15.75">
      <c r="B1" s="1" t="s">
        <v>0</v>
      </c>
      <c r="C1" s="1">
        <v>2010</v>
      </c>
      <c r="D1" s="1">
        <v>2011</v>
      </c>
      <c r="E1" s="1">
        <v>2012</v>
      </c>
      <c r="F1" s="1">
        <v>2013</v>
      </c>
      <c r="G1" s="1">
        <v>2014</v>
      </c>
      <c r="I1" s="1" t="s">
        <v>1</v>
      </c>
    </row>
    <row r="2" spans="2:15" ht="15.75">
      <c r="B2" s="1" t="s">
        <v>2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I2" s="1">
        <f aca="true" t="shared" si="0" ref="I2:I10">C2+D2+E2+F2+G2</f>
        <v>15</v>
      </c>
      <c r="K2" s="1">
        <v>5</v>
      </c>
      <c r="L2" s="1">
        <f>I5</f>
        <v>55</v>
      </c>
      <c r="M2" s="1">
        <f>I2</f>
        <v>15</v>
      </c>
      <c r="O2" s="1">
        <f>I8</f>
        <v>54.665031862585494</v>
      </c>
    </row>
    <row r="3" spans="1:15" ht="15.75">
      <c r="A3" s="1" t="s">
        <v>19</v>
      </c>
      <c r="B3" s="1" t="s">
        <v>4</v>
      </c>
      <c r="C3" s="1">
        <v>59622</v>
      </c>
      <c r="D3" s="1">
        <v>55172</v>
      </c>
      <c r="E3" s="1">
        <v>54427</v>
      </c>
      <c r="F3" s="1">
        <v>54941</v>
      </c>
      <c r="G3" s="1">
        <v>55961</v>
      </c>
      <c r="I3" s="1">
        <f t="shared" si="0"/>
        <v>280123</v>
      </c>
      <c r="K3" s="1">
        <f>I5</f>
        <v>55</v>
      </c>
      <c r="L3" s="1">
        <f>I7</f>
        <v>979</v>
      </c>
      <c r="M3" s="1">
        <f>I6</f>
        <v>225</v>
      </c>
      <c r="O3" s="1">
        <f>I10</f>
        <v>600.7446640821535</v>
      </c>
    </row>
    <row r="4" spans="9:15" ht="15">
      <c r="I4" s="1">
        <f t="shared" si="0"/>
        <v>0</v>
      </c>
      <c r="K4" s="1">
        <f>I2</f>
        <v>15</v>
      </c>
      <c r="L4" s="1">
        <f>I6</f>
        <v>225</v>
      </c>
      <c r="M4" s="1">
        <f>I5</f>
        <v>55</v>
      </c>
      <c r="O4" s="1">
        <f>I9</f>
        <v>163.86416066385402</v>
      </c>
    </row>
    <row r="5" spans="2:9" ht="15">
      <c r="B5" s="1" t="s">
        <v>5</v>
      </c>
      <c r="C5" s="1">
        <f>C2^2</f>
        <v>1</v>
      </c>
      <c r="D5" s="1">
        <f>D2^2</f>
        <v>4</v>
      </c>
      <c r="E5" s="1">
        <f>E2^2</f>
        <v>9</v>
      </c>
      <c r="F5" s="1">
        <f>F2^2</f>
        <v>16</v>
      </c>
      <c r="G5" s="1">
        <f>G2^2</f>
        <v>25</v>
      </c>
      <c r="I5" s="1">
        <f t="shared" si="0"/>
        <v>55</v>
      </c>
    </row>
    <row r="6" spans="2:15" ht="15">
      <c r="B6" s="1" t="s">
        <v>6</v>
      </c>
      <c r="C6" s="1">
        <f>C2^3</f>
        <v>1</v>
      </c>
      <c r="D6" s="1">
        <f>D2^3</f>
        <v>8</v>
      </c>
      <c r="E6" s="1">
        <f>E2^3</f>
        <v>27</v>
      </c>
      <c r="F6" s="1">
        <f>F2^3</f>
        <v>64</v>
      </c>
      <c r="G6" s="1">
        <f>G2^3</f>
        <v>125</v>
      </c>
      <c r="I6" s="1">
        <f t="shared" si="0"/>
        <v>225</v>
      </c>
      <c r="O6" s="1">
        <f>MDETERM(K2:M4)</f>
        <v>700.0000000000117</v>
      </c>
    </row>
    <row r="7" spans="2:9" ht="15">
      <c r="B7" s="1" t="s">
        <v>7</v>
      </c>
      <c r="C7" s="1">
        <f>C2^4</f>
        <v>1</v>
      </c>
      <c r="D7" s="1">
        <f>D2^4</f>
        <v>16</v>
      </c>
      <c r="E7" s="1">
        <f>E2^4</f>
        <v>81</v>
      </c>
      <c r="F7" s="1">
        <f>F2^4</f>
        <v>256</v>
      </c>
      <c r="G7" s="1">
        <f>G2^4</f>
        <v>625</v>
      </c>
      <c r="I7" s="1">
        <f t="shared" si="0"/>
        <v>979</v>
      </c>
    </row>
    <row r="8" spans="2:13" ht="15">
      <c r="B8" s="1" t="s">
        <v>8</v>
      </c>
      <c r="C8" s="1">
        <f>LN(C3)</f>
        <v>10.995779912459419</v>
      </c>
      <c r="D8" s="1">
        <f>LN(D3)</f>
        <v>10.91821085719541</v>
      </c>
      <c r="E8" s="1">
        <f>LN(E3)</f>
        <v>10.904615633245662</v>
      </c>
      <c r="F8" s="1">
        <f>LN(F3)</f>
        <v>10.91401516115817</v>
      </c>
      <c r="G8" s="1">
        <f>LN(G3)</f>
        <v>10.932410298526829</v>
      </c>
      <c r="I8" s="1">
        <f t="shared" si="0"/>
        <v>54.665031862585494</v>
      </c>
      <c r="K8" s="1">
        <f aca="true" t="shared" si="1" ref="K8:K10">O2</f>
        <v>54.665031862585494</v>
      </c>
      <c r="L8" s="1">
        <f aca="true" t="shared" si="2" ref="L8:L10">L2</f>
        <v>55</v>
      </c>
      <c r="M8" s="1">
        <f aca="true" t="shared" si="3" ref="M8:M10">M2</f>
        <v>15</v>
      </c>
    </row>
    <row r="9" spans="2:13" ht="15">
      <c r="B9" s="1" t="s">
        <v>9</v>
      </c>
      <c r="C9" s="1">
        <f>C2*C8</f>
        <v>10.995779912459419</v>
      </c>
      <c r="D9" s="1">
        <f>D2*D8</f>
        <v>21.83642171439082</v>
      </c>
      <c r="E9" s="1">
        <f>E2*E8</f>
        <v>32.713846899736986</v>
      </c>
      <c r="F9" s="1">
        <f>F2*F8</f>
        <v>43.65606064463268</v>
      </c>
      <c r="G9" s="1">
        <f>G2*G8</f>
        <v>54.66205149263415</v>
      </c>
      <c r="I9" s="1">
        <f t="shared" si="0"/>
        <v>163.86416066385402</v>
      </c>
      <c r="K9" s="1">
        <f t="shared" si="1"/>
        <v>600.7446640821535</v>
      </c>
      <c r="L9" s="1">
        <f t="shared" si="2"/>
        <v>979</v>
      </c>
      <c r="M9" s="1">
        <f t="shared" si="3"/>
        <v>225</v>
      </c>
    </row>
    <row r="10" spans="2:15" ht="15">
      <c r="B10" s="1" t="s">
        <v>10</v>
      </c>
      <c r="C10" s="1">
        <f>C5*C8</f>
        <v>10.995779912459419</v>
      </c>
      <c r="D10" s="1">
        <f>D5*D8</f>
        <v>43.67284342878164</v>
      </c>
      <c r="E10" s="1">
        <f>E5*E8</f>
        <v>98.14154069921096</v>
      </c>
      <c r="F10" s="1">
        <f>F5*F8</f>
        <v>174.62424257853073</v>
      </c>
      <c r="G10" s="1">
        <f>G5*G8</f>
        <v>273.31025746317073</v>
      </c>
      <c r="I10" s="1">
        <f t="shared" si="0"/>
        <v>600.7446640821535</v>
      </c>
      <c r="K10" s="1">
        <f t="shared" si="1"/>
        <v>163.86416066385402</v>
      </c>
      <c r="L10" s="1">
        <f t="shared" si="2"/>
        <v>225</v>
      </c>
      <c r="M10" s="1">
        <f t="shared" si="3"/>
        <v>55</v>
      </c>
      <c r="O10" s="1">
        <f>MDETERM(K8:M10)</f>
        <v>7755.82389277613</v>
      </c>
    </row>
    <row r="11" ht="15">
      <c r="O11" s="1" t="s">
        <v>11</v>
      </c>
    </row>
    <row r="12" ht="15">
      <c r="O12" s="1">
        <f>O10/O6</f>
        <v>11.07974841825143</v>
      </c>
    </row>
    <row r="13" spans="11:13" ht="15">
      <c r="K13" s="1">
        <f aca="true" t="shared" si="4" ref="K13:K15">K2</f>
        <v>5</v>
      </c>
      <c r="L13" s="1">
        <f aca="true" t="shared" si="5" ref="L13:L15">K8</f>
        <v>54.665031862585494</v>
      </c>
      <c r="M13" s="1">
        <f>M2</f>
        <v>15</v>
      </c>
    </row>
    <row r="14" spans="1:13" ht="15.75">
      <c r="A14" s="1" t="s">
        <v>12</v>
      </c>
      <c r="C14" s="2">
        <v>2015</v>
      </c>
      <c r="D14" s="3">
        <v>2016</v>
      </c>
      <c r="E14" s="1">
        <v>2017</v>
      </c>
      <c r="F14" s="1">
        <v>2018</v>
      </c>
      <c r="G14" s="1">
        <v>2019</v>
      </c>
      <c r="K14" s="1">
        <f t="shared" si="4"/>
        <v>55</v>
      </c>
      <c r="L14" s="1">
        <f t="shared" si="5"/>
        <v>600.7446640821535</v>
      </c>
      <c r="M14" s="1">
        <f aca="true" t="shared" si="6" ref="M14:M15">M9</f>
        <v>225</v>
      </c>
    </row>
    <row r="15" spans="3:15" ht="15.75">
      <c r="C15" s="2">
        <v>6</v>
      </c>
      <c r="D15" s="3">
        <v>7</v>
      </c>
      <c r="E15" s="1">
        <v>8</v>
      </c>
      <c r="F15" s="1">
        <v>9</v>
      </c>
      <c r="G15" s="1">
        <v>10</v>
      </c>
      <c r="K15" s="1">
        <f t="shared" si="4"/>
        <v>15</v>
      </c>
      <c r="L15" s="1">
        <f t="shared" si="5"/>
        <v>163.86416066385402</v>
      </c>
      <c r="M15" s="1">
        <f t="shared" si="6"/>
        <v>55</v>
      </c>
      <c r="O15" s="1">
        <f>MDETERM(K13:M15)</f>
        <v>10.746156856380281</v>
      </c>
    </row>
    <row r="16" spans="3:15" ht="15.75">
      <c r="C16" s="2">
        <f>J23*EXP(O17*(C15^2)+O22*C15)</f>
        <v>59945.28232772099</v>
      </c>
      <c r="D16" s="3">
        <f>J23*EXP(O17*(D15^2)+O22*D15)</f>
        <v>65877.71767910912</v>
      </c>
      <c r="E16" s="1">
        <f>J23*EXP(O17*(E15^2)+O22*E15)</f>
        <v>74654.56264244954</v>
      </c>
      <c r="F16" s="1">
        <f>J23*EXP(O17*(F15^2)+O22*F15)</f>
        <v>87238.5507835055</v>
      </c>
      <c r="G16" s="1">
        <f>J23*EXP(O17*(G15^2)+O22*G15)</f>
        <v>105122.28814139828</v>
      </c>
      <c r="O16" s="1" t="s">
        <v>13</v>
      </c>
    </row>
    <row r="17" spans="3:15" ht="15.75">
      <c r="C17" s="2"/>
      <c r="D17" s="3"/>
      <c r="O17" s="1">
        <f>O15/O6</f>
        <v>0.015351652651971574</v>
      </c>
    </row>
    <row r="18" spans="3:13" ht="15.75">
      <c r="C18" s="2"/>
      <c r="D18" s="3"/>
      <c r="K18" s="1">
        <f aca="true" t="shared" si="7" ref="K18:K20">K2</f>
        <v>5</v>
      </c>
      <c r="L18" s="1">
        <f aca="true" t="shared" si="8" ref="L18:L20">L2</f>
        <v>55</v>
      </c>
      <c r="M18" s="1">
        <f aca="true" t="shared" si="9" ref="M18:M20">L13</f>
        <v>54.665031862585494</v>
      </c>
    </row>
    <row r="19" spans="3:13" ht="15.75">
      <c r="C19" s="4">
        <v>2020</v>
      </c>
      <c r="D19" s="3">
        <v>2021</v>
      </c>
      <c r="E19" s="1">
        <v>2022</v>
      </c>
      <c r="F19" s="1">
        <v>2023</v>
      </c>
      <c r="G19" s="1">
        <v>2024</v>
      </c>
      <c r="K19" s="1">
        <f t="shared" si="7"/>
        <v>55</v>
      </c>
      <c r="L19" s="1">
        <f t="shared" si="8"/>
        <v>979</v>
      </c>
      <c r="M19" s="1">
        <f t="shared" si="9"/>
        <v>600.7446640821535</v>
      </c>
    </row>
    <row r="20" spans="3:15" ht="15.75">
      <c r="C20" s="4">
        <v>11</v>
      </c>
      <c r="D20" s="3">
        <v>12</v>
      </c>
      <c r="E20" s="1">
        <v>13</v>
      </c>
      <c r="F20" s="1">
        <v>14</v>
      </c>
      <c r="G20" s="1">
        <v>15</v>
      </c>
      <c r="K20" s="1">
        <f t="shared" si="7"/>
        <v>15</v>
      </c>
      <c r="L20" s="1">
        <f t="shared" si="8"/>
        <v>225</v>
      </c>
      <c r="M20" s="1">
        <f t="shared" si="9"/>
        <v>163.86416066385402</v>
      </c>
      <c r="O20" s="1">
        <f>MDETERM(K18:M20)</f>
        <v>-73.64238581145138</v>
      </c>
    </row>
    <row r="21" spans="3:15" ht="15.75">
      <c r="C21" s="4">
        <f>J23*EXP(O17*(C20^2)+O22*C20)</f>
        <v>130621.7339084839</v>
      </c>
      <c r="D21" s="3">
        <f>J23*EXP(O17*(D20^2)+O22*D20)</f>
        <v>167367.20343850154</v>
      </c>
      <c r="E21" s="1">
        <f>J23*EXP(O17*(E20^2)+O22*E20)</f>
        <v>221136.0514503674</v>
      </c>
      <c r="F21" s="1">
        <f>J23*EXP(O17*(F20^2)+O22*F20)</f>
        <v>301288.82098022726</v>
      </c>
      <c r="G21" s="1">
        <f>J23*EXP(O17*(G20^2)+O22*G20)</f>
        <v>423292.6828592059</v>
      </c>
      <c r="O21" s="1" t="s">
        <v>14</v>
      </c>
    </row>
    <row r="22" ht="15">
      <c r="O22" s="1">
        <f>O20/O6</f>
        <v>-0.10520340830207163</v>
      </c>
    </row>
    <row r="23" spans="1:10" ht="15">
      <c r="A23" s="1" t="s">
        <v>15</v>
      </c>
      <c r="C23" s="1">
        <v>1</v>
      </c>
      <c r="D23" s="1">
        <v>2</v>
      </c>
      <c r="E23" s="1">
        <v>3</v>
      </c>
      <c r="F23" s="1">
        <v>4</v>
      </c>
      <c r="G23" s="1">
        <v>5</v>
      </c>
      <c r="I23" s="1" t="s">
        <v>16</v>
      </c>
      <c r="J23" s="1">
        <f>EXP(O12)</f>
        <v>64844.567646209965</v>
      </c>
    </row>
    <row r="24" spans="3:7" ht="15">
      <c r="C24" s="1">
        <f>J23*EXP(O17*(C23^2)+O22*C23)</f>
        <v>59272.25869349525</v>
      </c>
      <c r="D24" s="1">
        <f>J23*EXP(O17*(D23^2)+O22*D23)</f>
        <v>55868.06524433724</v>
      </c>
      <c r="E24" s="1">
        <f>J23*EXP(O17*(E23^2)+O22*E23)</f>
        <v>54301.279393169665</v>
      </c>
      <c r="F24" s="1">
        <f>J23*EXP(O17*(F23^2)+O22*F23)</f>
        <v>54424.03893765342</v>
      </c>
      <c r="G24" s="1">
        <f>J23*EXP(O17*(G23^2)+O22*G23)</f>
        <v>56247.82727173363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C3" sqref="C3"/>
    </sheetView>
  </sheetViews>
  <sheetFormatPr defaultColWidth="9.140625" defaultRowHeight="15"/>
  <sheetData>
    <row r="1" spans="2:9" ht="15.75">
      <c r="B1" s="1" t="s">
        <v>0</v>
      </c>
      <c r="C1" s="1">
        <v>2010</v>
      </c>
      <c r="D1" s="1">
        <v>2011</v>
      </c>
      <c r="E1" s="1">
        <v>2012</v>
      </c>
      <c r="F1" s="1">
        <v>2013</v>
      </c>
      <c r="G1" s="1">
        <v>2014</v>
      </c>
      <c r="I1" s="1" t="s">
        <v>1</v>
      </c>
    </row>
    <row r="2" spans="2:15" ht="15.75">
      <c r="B2" s="1" t="s">
        <v>2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I2" s="1">
        <f aca="true" t="shared" si="0" ref="I2:I10">C2+D2+E2+F2+G2</f>
        <v>15</v>
      </c>
      <c r="K2" s="1">
        <v>5</v>
      </c>
      <c r="L2" s="1">
        <f>I5</f>
        <v>55</v>
      </c>
      <c r="M2" s="1">
        <f>I2</f>
        <v>15</v>
      </c>
      <c r="O2" s="1">
        <f>I8</f>
        <v>44.25692537866536</v>
      </c>
    </row>
    <row r="3" spans="1:15" ht="15.75">
      <c r="A3" s="1" t="s">
        <v>20</v>
      </c>
      <c r="B3" s="1" t="s">
        <v>4</v>
      </c>
      <c r="C3" s="5">
        <v>7743</v>
      </c>
      <c r="D3" s="5">
        <v>7442</v>
      </c>
      <c r="E3" s="5">
        <v>6768</v>
      </c>
      <c r="F3" s="5">
        <v>6329</v>
      </c>
      <c r="G3" s="5">
        <v>6732</v>
      </c>
      <c r="I3" s="1">
        <f t="shared" si="0"/>
        <v>35014</v>
      </c>
      <c r="K3" s="1">
        <f>I5</f>
        <v>55</v>
      </c>
      <c r="L3" s="1">
        <f>I7</f>
        <v>979</v>
      </c>
      <c r="M3" s="1">
        <f>I6</f>
        <v>225</v>
      </c>
      <c r="O3" s="1">
        <f>I10</f>
        <v>484.4058215147598</v>
      </c>
    </row>
    <row r="4" spans="9:15" ht="15">
      <c r="I4" s="1">
        <f t="shared" si="0"/>
        <v>0</v>
      </c>
      <c r="K4" s="1">
        <f>I2</f>
        <v>15</v>
      </c>
      <c r="L4" s="1">
        <f>I6</f>
        <v>225</v>
      </c>
      <c r="M4" s="1">
        <f>I5</f>
        <v>55</v>
      </c>
      <c r="O4" s="1">
        <f>I9</f>
        <v>132.32894488571276</v>
      </c>
    </row>
    <row r="5" spans="2:9" ht="15">
      <c r="B5" s="1" t="s">
        <v>5</v>
      </c>
      <c r="C5" s="1">
        <f>C2^2</f>
        <v>1</v>
      </c>
      <c r="D5" s="1">
        <f>D2^2</f>
        <v>4</v>
      </c>
      <c r="E5" s="1">
        <f>E2^2</f>
        <v>9</v>
      </c>
      <c r="F5" s="1">
        <f>F2^2</f>
        <v>16</v>
      </c>
      <c r="G5" s="1">
        <f>G2^2</f>
        <v>25</v>
      </c>
      <c r="I5" s="1">
        <f t="shared" si="0"/>
        <v>55</v>
      </c>
    </row>
    <row r="6" spans="2:15" ht="15">
      <c r="B6" s="1" t="s">
        <v>6</v>
      </c>
      <c r="C6" s="1">
        <f>C2^3</f>
        <v>1</v>
      </c>
      <c r="D6" s="1">
        <f>D2^3</f>
        <v>8</v>
      </c>
      <c r="E6" s="1">
        <f>E2^3</f>
        <v>27</v>
      </c>
      <c r="F6" s="1">
        <f>F2^3</f>
        <v>64</v>
      </c>
      <c r="G6" s="1">
        <f>G2^3</f>
        <v>125</v>
      </c>
      <c r="I6" s="1">
        <f t="shared" si="0"/>
        <v>225</v>
      </c>
      <c r="O6" s="1">
        <f>MDETERM(K2:M4)</f>
        <v>700.0000000000117</v>
      </c>
    </row>
    <row r="7" spans="2:9" ht="15">
      <c r="B7" s="1" t="s">
        <v>7</v>
      </c>
      <c r="C7" s="1">
        <f>C2^4</f>
        <v>1</v>
      </c>
      <c r="D7" s="1">
        <f>D2^4</f>
        <v>16</v>
      </c>
      <c r="E7" s="1">
        <f>E2^4</f>
        <v>81</v>
      </c>
      <c r="F7" s="1">
        <f>F2^4</f>
        <v>256</v>
      </c>
      <c r="G7" s="1">
        <f>G2^4</f>
        <v>625</v>
      </c>
      <c r="I7" s="1">
        <f t="shared" si="0"/>
        <v>979</v>
      </c>
    </row>
    <row r="8" spans="2:13" ht="15">
      <c r="B8" s="1" t="s">
        <v>8</v>
      </c>
      <c r="C8" s="1">
        <f>LN(C3)</f>
        <v>8.954544488386723</v>
      </c>
      <c r="D8" s="1">
        <f>LN(D3)</f>
        <v>8.914894908906568</v>
      </c>
      <c r="E8" s="1">
        <f>LN(E3)</f>
        <v>8.81996090128606</v>
      </c>
      <c r="F8" s="1">
        <f>LN(F3)</f>
        <v>8.752897524775305</v>
      </c>
      <c r="G8" s="1">
        <f>LN(G3)</f>
        <v>8.814627555310697</v>
      </c>
      <c r="I8" s="1">
        <f t="shared" si="0"/>
        <v>44.25692537866536</v>
      </c>
      <c r="K8" s="1">
        <f aca="true" t="shared" si="1" ref="K8:K10">O2</f>
        <v>44.25692537866536</v>
      </c>
      <c r="L8" s="1">
        <f aca="true" t="shared" si="2" ref="L8:L10">L2</f>
        <v>55</v>
      </c>
      <c r="M8" s="1">
        <f aca="true" t="shared" si="3" ref="M8:M10">M2</f>
        <v>15</v>
      </c>
    </row>
    <row r="9" spans="2:13" ht="15">
      <c r="B9" s="1" t="s">
        <v>9</v>
      </c>
      <c r="C9" s="1">
        <f>C2*C8</f>
        <v>8.954544488386723</v>
      </c>
      <c r="D9" s="1">
        <f>D2*D8</f>
        <v>17.829789817813136</v>
      </c>
      <c r="E9" s="1">
        <f>E2*E8</f>
        <v>26.459882703858177</v>
      </c>
      <c r="F9" s="1">
        <f>F2*F8</f>
        <v>35.01159009910122</v>
      </c>
      <c r="G9" s="1">
        <f>G2*G8</f>
        <v>44.07313777655348</v>
      </c>
      <c r="I9" s="1">
        <f t="shared" si="0"/>
        <v>132.32894488571276</v>
      </c>
      <c r="K9" s="1">
        <f t="shared" si="1"/>
        <v>484.4058215147598</v>
      </c>
      <c r="L9" s="1">
        <f t="shared" si="2"/>
        <v>979</v>
      </c>
      <c r="M9" s="1">
        <f t="shared" si="3"/>
        <v>225</v>
      </c>
    </row>
    <row r="10" spans="2:15" ht="15">
      <c r="B10" s="1" t="s">
        <v>10</v>
      </c>
      <c r="C10" s="1">
        <f>C5*C8</f>
        <v>8.954544488386723</v>
      </c>
      <c r="D10" s="1">
        <f>D5*D8</f>
        <v>35.65957963562627</v>
      </c>
      <c r="E10" s="1">
        <f>E5*E8</f>
        <v>79.37964811157454</v>
      </c>
      <c r="F10" s="1">
        <f>F5*F8</f>
        <v>140.04636039640488</v>
      </c>
      <c r="G10" s="1">
        <f>G5*G8</f>
        <v>220.36568888276742</v>
      </c>
      <c r="I10" s="1">
        <f t="shared" si="0"/>
        <v>484.4058215147598</v>
      </c>
      <c r="K10" s="1">
        <f t="shared" si="1"/>
        <v>132.32894488571276</v>
      </c>
      <c r="L10" s="1">
        <f t="shared" si="2"/>
        <v>225</v>
      </c>
      <c r="M10" s="1">
        <f t="shared" si="3"/>
        <v>55</v>
      </c>
      <c r="O10" s="1">
        <f>MDETERM(K8:M10)</f>
        <v>6369.474563471922</v>
      </c>
    </row>
    <row r="11" ht="15">
      <c r="O11" s="1" t="s">
        <v>11</v>
      </c>
    </row>
    <row r="12" ht="15">
      <c r="O12" s="1">
        <f>O10/O6</f>
        <v>9.099249376388308</v>
      </c>
    </row>
    <row r="13" spans="11:13" ht="15">
      <c r="K13" s="1">
        <f aca="true" t="shared" si="4" ref="K13:K15">K2</f>
        <v>5</v>
      </c>
      <c r="L13" s="1">
        <f aca="true" t="shared" si="5" ref="L13:L15">K8</f>
        <v>44.25692537866536</v>
      </c>
      <c r="M13" s="1">
        <f>M2</f>
        <v>15</v>
      </c>
    </row>
    <row r="14" spans="1:13" ht="15.75">
      <c r="A14" s="1" t="s">
        <v>12</v>
      </c>
      <c r="C14" s="2">
        <v>2015</v>
      </c>
      <c r="D14" s="3">
        <v>2016</v>
      </c>
      <c r="E14" s="1">
        <v>2017</v>
      </c>
      <c r="F14" s="1">
        <v>2018</v>
      </c>
      <c r="G14" s="1">
        <v>2019</v>
      </c>
      <c r="K14" s="1">
        <f t="shared" si="4"/>
        <v>55</v>
      </c>
      <c r="L14" s="1">
        <f t="shared" si="5"/>
        <v>484.4058215147598</v>
      </c>
      <c r="M14" s="1">
        <f aca="true" t="shared" si="6" ref="M14:M15">M9</f>
        <v>225</v>
      </c>
    </row>
    <row r="15" spans="3:15" ht="15.75">
      <c r="C15" s="2">
        <v>6</v>
      </c>
      <c r="D15" s="3">
        <v>7</v>
      </c>
      <c r="E15" s="1">
        <v>8</v>
      </c>
      <c r="F15" s="1">
        <v>9</v>
      </c>
      <c r="G15" s="1">
        <v>10</v>
      </c>
      <c r="K15" s="1">
        <f t="shared" si="4"/>
        <v>15</v>
      </c>
      <c r="L15" s="1">
        <f t="shared" si="5"/>
        <v>132.32894488571276</v>
      </c>
      <c r="M15" s="1">
        <f t="shared" si="6"/>
        <v>55</v>
      </c>
      <c r="O15" s="1">
        <f>MDETERM(K13:M15)</f>
        <v>11.531492557035536</v>
      </c>
    </row>
    <row r="16" spans="3:15" ht="15.75">
      <c r="C16" s="2">
        <f>J23*EXP(O17*(C15^2)+O22*C15)</f>
        <v>6864.720655215161</v>
      </c>
      <c r="D16" s="3">
        <f>J23*EXP(O17*(D15^2)+O22*D15)</f>
        <v>7370.806628560776</v>
      </c>
      <c r="E16" s="1">
        <f>J23*EXP(O17*(E15^2)+O22*E15)</f>
        <v>8179.295890155904</v>
      </c>
      <c r="F16" s="1">
        <f>J23*EXP(O17*(F15^2)+O22*F15)</f>
        <v>9380.49106165709</v>
      </c>
      <c r="G16" s="1">
        <f>J23*EXP(O17*(G15^2)+O22*G15)</f>
        <v>11118.443199243218</v>
      </c>
      <c r="O16" s="1" t="s">
        <v>13</v>
      </c>
    </row>
    <row r="17" spans="3:15" ht="15.75">
      <c r="C17" s="2"/>
      <c r="D17" s="3"/>
      <c r="O17" s="1">
        <f>O15/O6</f>
        <v>0.016473560795764775</v>
      </c>
    </row>
    <row r="18" spans="3:13" ht="15.75">
      <c r="C18" s="2"/>
      <c r="D18" s="3"/>
      <c r="K18" s="1">
        <f aca="true" t="shared" si="7" ref="K18:K20">K2</f>
        <v>5</v>
      </c>
      <c r="L18" s="1">
        <f aca="true" t="shared" si="8" ref="L18:L20">L2</f>
        <v>55</v>
      </c>
      <c r="M18" s="1">
        <f aca="true" t="shared" si="9" ref="M18:M20">L13</f>
        <v>44.25692537866536</v>
      </c>
    </row>
    <row r="19" spans="3:13" ht="15.75">
      <c r="C19" s="4">
        <v>2020</v>
      </c>
      <c r="D19" s="3">
        <v>2021</v>
      </c>
      <c r="E19" s="1">
        <v>2022</v>
      </c>
      <c r="F19" s="1">
        <v>2023</v>
      </c>
      <c r="G19" s="1">
        <v>2024</v>
      </c>
      <c r="K19" s="1">
        <f t="shared" si="7"/>
        <v>55</v>
      </c>
      <c r="L19" s="1">
        <f t="shared" si="8"/>
        <v>979</v>
      </c>
      <c r="M19" s="1">
        <f t="shared" si="9"/>
        <v>484.4058215147598</v>
      </c>
    </row>
    <row r="20" spans="3:15" ht="15.75">
      <c r="C20" s="4">
        <v>11</v>
      </c>
      <c r="D20" s="3">
        <v>12</v>
      </c>
      <c r="E20" s="1">
        <v>13</v>
      </c>
      <c r="F20" s="1">
        <v>14</v>
      </c>
      <c r="G20" s="1">
        <v>15</v>
      </c>
      <c r="K20" s="1">
        <f t="shared" si="7"/>
        <v>15</v>
      </c>
      <c r="L20" s="1">
        <f t="shared" si="8"/>
        <v>225</v>
      </c>
      <c r="M20" s="1">
        <f t="shared" si="9"/>
        <v>132.32894488571276</v>
      </c>
      <c r="O20" s="1">
        <f>MDETERM(K18:M20)</f>
        <v>-100.11714286204513</v>
      </c>
    </row>
    <row r="21" spans="3:15" ht="15.75">
      <c r="C21" s="4">
        <f>J23*EXP(O17*(C20^2)+O22*C20)</f>
        <v>13619.812932494619</v>
      </c>
      <c r="D21" s="3">
        <f>J23*EXP(O17*(D20^2)+O22*D20)</f>
        <v>17242.77084797174</v>
      </c>
      <c r="E21" s="1">
        <f>J23*EXP(O17*(E20^2)+O22*E20)</f>
        <v>22560.656005215635</v>
      </c>
      <c r="F21" s="1">
        <f>J23*EXP(O17*(F20^2)+O22*F20)</f>
        <v>30507.396308580417</v>
      </c>
      <c r="G21" s="1">
        <f>J23*EXP(O17*(G20^2)+O22*G20)</f>
        <v>42635.103058105</v>
      </c>
      <c r="O21" s="1" t="s">
        <v>14</v>
      </c>
    </row>
    <row r="22" ht="15">
      <c r="O22" s="1">
        <f>O20/O6</f>
        <v>-0.1430244898029192</v>
      </c>
    </row>
    <row r="23" spans="1:10" ht="15">
      <c r="A23" s="1" t="s">
        <v>15</v>
      </c>
      <c r="C23" s="1">
        <v>1</v>
      </c>
      <c r="D23" s="1">
        <v>2</v>
      </c>
      <c r="E23" s="1">
        <v>3</v>
      </c>
      <c r="F23" s="1">
        <v>4</v>
      </c>
      <c r="G23" s="1">
        <v>5</v>
      </c>
      <c r="I23" s="1" t="s">
        <v>16</v>
      </c>
      <c r="J23" s="1">
        <f>EXP(O12)</f>
        <v>8948.573171564822</v>
      </c>
    </row>
    <row r="24" spans="3:7" ht="15">
      <c r="C24" s="1">
        <f>J23*EXP(O17*(C23^2)+O22*C23)</f>
        <v>7884.849776284991</v>
      </c>
      <c r="D24" s="1">
        <f>J23*EXP(O17*(D23^2)+O22*D23)</f>
        <v>7180.287047226733</v>
      </c>
      <c r="E24" s="1">
        <f>J23*EXP(O17*(E23^2)+O22*E23)</f>
        <v>6757.70053848361</v>
      </c>
      <c r="F24" s="1">
        <f>J23*EXP(O17*(F23^2)+O22*F23)</f>
        <v>6573.018152319563</v>
      </c>
      <c r="G24" s="1">
        <f>J23*EXP(O17*(G23^2)+O22*G23)</f>
        <v>6607.535025058703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C3" sqref="C3"/>
    </sheetView>
  </sheetViews>
  <sheetFormatPr defaultColWidth="9.140625" defaultRowHeight="15"/>
  <sheetData>
    <row r="1" spans="2:9" ht="15.75">
      <c r="B1" s="1" t="s">
        <v>0</v>
      </c>
      <c r="C1" s="1">
        <v>2010</v>
      </c>
      <c r="D1" s="1">
        <v>2011</v>
      </c>
      <c r="E1" s="1">
        <v>2012</v>
      </c>
      <c r="F1" s="1">
        <v>2013</v>
      </c>
      <c r="G1" s="1">
        <v>2014</v>
      </c>
      <c r="I1" s="1" t="s">
        <v>1</v>
      </c>
    </row>
    <row r="2" spans="2:15" ht="15.75">
      <c r="B2" s="1" t="s">
        <v>2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I2" s="1">
        <f aca="true" t="shared" si="0" ref="I2:I10">C2+D2+E2+F2+G2</f>
        <v>15</v>
      </c>
      <c r="K2" s="1">
        <v>5</v>
      </c>
      <c r="L2" s="1">
        <f>I5</f>
        <v>55</v>
      </c>
      <c r="M2" s="1">
        <f>I2</f>
        <v>15</v>
      </c>
      <c r="O2" s="1">
        <f>I8</f>
        <v>15.588567554504081</v>
      </c>
    </row>
    <row r="3" spans="1:15" ht="15.75">
      <c r="A3" s="2" t="s">
        <v>21</v>
      </c>
      <c r="B3" s="1" t="s">
        <v>4</v>
      </c>
      <c r="C3" s="1">
        <v>22</v>
      </c>
      <c r="D3" s="1">
        <v>23</v>
      </c>
      <c r="E3" s="1">
        <v>23</v>
      </c>
      <c r="F3" s="1">
        <v>23</v>
      </c>
      <c r="G3" s="1">
        <v>22</v>
      </c>
      <c r="I3" s="1">
        <f t="shared" si="0"/>
        <v>113</v>
      </c>
      <c r="K3" s="1">
        <f>I5</f>
        <v>55</v>
      </c>
      <c r="L3" s="1">
        <f>I7</f>
        <v>979</v>
      </c>
      <c r="M3" s="1">
        <f>I6</f>
        <v>225</v>
      </c>
      <c r="O3" s="1">
        <f>I10</f>
        <v>171.29643604926156</v>
      </c>
    </row>
    <row r="4" spans="9:15" ht="15">
      <c r="I4" s="1">
        <f t="shared" si="0"/>
        <v>0</v>
      </c>
      <c r="K4" s="1">
        <f>I2</f>
        <v>15</v>
      </c>
      <c r="L4" s="1">
        <f>I6</f>
        <v>225</v>
      </c>
      <c r="M4" s="1">
        <f>I5</f>
        <v>55</v>
      </c>
      <c r="O4" s="1">
        <f>I9</f>
        <v>46.76570266351224</v>
      </c>
    </row>
    <row r="5" spans="2:9" ht="15">
      <c r="B5" s="1" t="s">
        <v>5</v>
      </c>
      <c r="C5" s="1">
        <f>C2^2</f>
        <v>1</v>
      </c>
      <c r="D5" s="1">
        <f>D2^2</f>
        <v>4</v>
      </c>
      <c r="E5" s="1">
        <f>E2^2</f>
        <v>9</v>
      </c>
      <c r="F5" s="1">
        <f>F2^2</f>
        <v>16</v>
      </c>
      <c r="G5" s="1">
        <f>G2^2</f>
        <v>25</v>
      </c>
      <c r="I5" s="1">
        <f t="shared" si="0"/>
        <v>55</v>
      </c>
    </row>
    <row r="6" spans="2:15" ht="15">
      <c r="B6" s="1" t="s">
        <v>6</v>
      </c>
      <c r="C6" s="1">
        <f>C2^3</f>
        <v>1</v>
      </c>
      <c r="D6" s="1">
        <f>D2^3</f>
        <v>8</v>
      </c>
      <c r="E6" s="1">
        <f>E2^3</f>
        <v>27</v>
      </c>
      <c r="F6" s="1">
        <f>F2^3</f>
        <v>64</v>
      </c>
      <c r="G6" s="1">
        <f>G2^3</f>
        <v>125</v>
      </c>
      <c r="I6" s="1">
        <f t="shared" si="0"/>
        <v>225</v>
      </c>
      <c r="O6" s="1">
        <f>MDETERM(K2:M4)</f>
        <v>700.0000000000117</v>
      </c>
    </row>
    <row r="7" spans="2:9" ht="15">
      <c r="B7" s="1" t="s">
        <v>7</v>
      </c>
      <c r="C7" s="1">
        <f>C2^4</f>
        <v>1</v>
      </c>
      <c r="D7" s="1">
        <f>D2^4</f>
        <v>16</v>
      </c>
      <c r="E7" s="1">
        <f>E2^4</f>
        <v>81</v>
      </c>
      <c r="F7" s="1">
        <f>F2^4</f>
        <v>256</v>
      </c>
      <c r="G7" s="1">
        <f>G2^4</f>
        <v>625</v>
      </c>
      <c r="I7" s="1">
        <f t="shared" si="0"/>
        <v>979</v>
      </c>
    </row>
    <row r="8" spans="2:13" ht="15">
      <c r="B8" s="1" t="s">
        <v>8</v>
      </c>
      <c r="C8" s="1">
        <f>LN(C3)</f>
        <v>3.091042453358316</v>
      </c>
      <c r="D8" s="1">
        <f>LN(D3)</f>
        <v>3.1354942159291497</v>
      </c>
      <c r="E8" s="1">
        <f>LN(E3)</f>
        <v>3.1354942159291497</v>
      </c>
      <c r="F8" s="1">
        <f>LN(F3)</f>
        <v>3.1354942159291497</v>
      </c>
      <c r="G8" s="1">
        <f>LN(G3)</f>
        <v>3.091042453358316</v>
      </c>
      <c r="I8" s="1">
        <f t="shared" si="0"/>
        <v>15.588567554504081</v>
      </c>
      <c r="K8" s="1">
        <f aca="true" t="shared" si="1" ref="K8:K10">O2</f>
        <v>15.588567554504081</v>
      </c>
      <c r="L8" s="1">
        <f aca="true" t="shared" si="2" ref="L8:L10">L2</f>
        <v>55</v>
      </c>
      <c r="M8" s="1">
        <f aca="true" t="shared" si="3" ref="M8:M10">M2</f>
        <v>15</v>
      </c>
    </row>
    <row r="9" spans="2:13" ht="15">
      <c r="B9" s="1" t="s">
        <v>9</v>
      </c>
      <c r="C9" s="1">
        <f>C2*C8</f>
        <v>3.091042453358316</v>
      </c>
      <c r="D9" s="1">
        <f>D2*D8</f>
        <v>6.270988431858299</v>
      </c>
      <c r="E9" s="1">
        <f>E2*E8</f>
        <v>9.406482647787449</v>
      </c>
      <c r="F9" s="1">
        <f>F2*F8</f>
        <v>12.541976863716599</v>
      </c>
      <c r="G9" s="1">
        <f>G2*G8</f>
        <v>15.45521226679158</v>
      </c>
      <c r="I9" s="1">
        <f t="shared" si="0"/>
        <v>46.76570266351224</v>
      </c>
      <c r="K9" s="1">
        <f t="shared" si="1"/>
        <v>171.29643604926156</v>
      </c>
      <c r="L9" s="1">
        <f t="shared" si="2"/>
        <v>979</v>
      </c>
      <c r="M9" s="1">
        <f t="shared" si="3"/>
        <v>225</v>
      </c>
    </row>
    <row r="10" spans="2:15" ht="15">
      <c r="B10" s="1" t="s">
        <v>10</v>
      </c>
      <c r="C10" s="1">
        <f>C5*C8</f>
        <v>3.091042453358316</v>
      </c>
      <c r="D10" s="1">
        <f>D5*D8</f>
        <v>12.541976863716599</v>
      </c>
      <c r="E10" s="1">
        <f>E5*E8</f>
        <v>28.219447943362347</v>
      </c>
      <c r="F10" s="1">
        <f>F5*F8</f>
        <v>50.167907454866395</v>
      </c>
      <c r="G10" s="1">
        <f>G5*G8</f>
        <v>77.2760613339579</v>
      </c>
      <c r="I10" s="1">
        <f t="shared" si="0"/>
        <v>171.29643604926156</v>
      </c>
      <c r="K10" s="1">
        <f t="shared" si="1"/>
        <v>46.76570266351224</v>
      </c>
      <c r="L10" s="1">
        <f t="shared" si="2"/>
        <v>225</v>
      </c>
      <c r="M10" s="1">
        <f t="shared" si="3"/>
        <v>55</v>
      </c>
      <c r="O10" s="1">
        <f>MDETERM(K8:M10)</f>
        <v>2120.166990031418</v>
      </c>
    </row>
    <row r="11" ht="15">
      <c r="O11" s="1" t="s">
        <v>11</v>
      </c>
    </row>
    <row r="12" ht="15">
      <c r="O12" s="1">
        <f>O10/O6</f>
        <v>3.028809985759118</v>
      </c>
    </row>
    <row r="13" spans="11:13" ht="15">
      <c r="K13" s="1">
        <f aca="true" t="shared" si="4" ref="K13:K15">K2</f>
        <v>5</v>
      </c>
      <c r="L13" s="1">
        <f aca="true" t="shared" si="5" ref="L13:L15">K8</f>
        <v>15.588567554504081</v>
      </c>
      <c r="M13" s="1">
        <f>M2</f>
        <v>15</v>
      </c>
    </row>
    <row r="14" spans="1:13" ht="15.75">
      <c r="A14" s="1" t="s">
        <v>12</v>
      </c>
      <c r="C14" s="2">
        <v>2015</v>
      </c>
      <c r="D14" s="3">
        <v>2016</v>
      </c>
      <c r="E14" s="1">
        <v>2017</v>
      </c>
      <c r="F14" s="1">
        <v>2018</v>
      </c>
      <c r="G14" s="1">
        <v>2019</v>
      </c>
      <c r="K14" s="1">
        <f t="shared" si="4"/>
        <v>55</v>
      </c>
      <c r="L14" s="1">
        <f t="shared" si="5"/>
        <v>171.29643604926156</v>
      </c>
      <c r="M14" s="1">
        <f aca="true" t="shared" si="6" ref="M14:M15">M9</f>
        <v>225</v>
      </c>
    </row>
    <row r="15" spans="3:15" ht="15.75">
      <c r="C15" s="2">
        <v>6</v>
      </c>
      <c r="D15" s="3">
        <v>7</v>
      </c>
      <c r="E15" s="1">
        <v>8</v>
      </c>
      <c r="F15" s="1">
        <v>9</v>
      </c>
      <c r="G15" s="1">
        <v>10</v>
      </c>
      <c r="K15" s="1">
        <f t="shared" si="4"/>
        <v>15</v>
      </c>
      <c r="L15" s="1">
        <f t="shared" si="5"/>
        <v>46.76570266351224</v>
      </c>
      <c r="M15" s="1">
        <f t="shared" si="6"/>
        <v>55</v>
      </c>
      <c r="O15" s="1">
        <f>MDETERM(K13:M15)</f>
        <v>-8.890352514168065</v>
      </c>
    </row>
    <row r="16" spans="3:15" ht="15.75">
      <c r="C16" s="2">
        <f>J23*EXP(O17*(C15^2)+O22*C15)</f>
        <v>20.67261723707613</v>
      </c>
      <c r="D16" s="3">
        <f>J23*EXP(O17*(D15^2)+O22*D15)</f>
        <v>18.91407701842105</v>
      </c>
      <c r="E16" s="1">
        <f>J23*EXP(O17*(E15^2)+O22*E15)</f>
        <v>16.87109712103531</v>
      </c>
      <c r="F16" s="1">
        <f>J23*EXP(O17*(F15^2)+O22*F15)</f>
        <v>14.671346718361283</v>
      </c>
      <c r="G16" s="1">
        <f>J23*EXP(O17*(G15^2)+O22*G15)</f>
        <v>12.438417170185907</v>
      </c>
      <c r="O16" s="1" t="s">
        <v>13</v>
      </c>
    </row>
    <row r="17" spans="3:15" ht="15.75">
      <c r="C17" s="2"/>
      <c r="D17" s="3"/>
      <c r="O17" s="1">
        <f>O15/O6</f>
        <v>-0.01270050359166845</v>
      </c>
    </row>
    <row r="18" spans="3:13" ht="15.75">
      <c r="C18" s="2"/>
      <c r="D18" s="3"/>
      <c r="K18" s="1">
        <f aca="true" t="shared" si="7" ref="K18:K20">K2</f>
        <v>5</v>
      </c>
      <c r="L18" s="1">
        <f aca="true" t="shared" si="8" ref="L18:L20">L2</f>
        <v>55</v>
      </c>
      <c r="M18" s="1">
        <f aca="true" t="shared" si="9" ref="M18:M20">L13</f>
        <v>15.588567554504081</v>
      </c>
    </row>
    <row r="19" spans="3:13" ht="15.75">
      <c r="C19" s="4">
        <v>2020</v>
      </c>
      <c r="D19" s="3">
        <v>2021</v>
      </c>
      <c r="E19" s="1">
        <v>2022</v>
      </c>
      <c r="F19" s="1">
        <v>2023</v>
      </c>
      <c r="G19" s="1">
        <v>2024</v>
      </c>
      <c r="K19" s="1">
        <f t="shared" si="7"/>
        <v>55</v>
      </c>
      <c r="L19" s="1">
        <f t="shared" si="8"/>
        <v>979</v>
      </c>
      <c r="M19" s="1">
        <f t="shared" si="9"/>
        <v>171.29643604926156</v>
      </c>
    </row>
    <row r="20" spans="3:15" ht="15.75">
      <c r="C20" s="4">
        <v>11</v>
      </c>
      <c r="D20" s="3">
        <v>12</v>
      </c>
      <c r="E20" s="1">
        <v>13</v>
      </c>
      <c r="F20" s="1">
        <v>14</v>
      </c>
      <c r="G20" s="1">
        <v>15</v>
      </c>
      <c r="K20" s="1">
        <f t="shared" si="7"/>
        <v>15</v>
      </c>
      <c r="L20" s="1">
        <f t="shared" si="8"/>
        <v>225</v>
      </c>
      <c r="M20" s="1">
        <f t="shared" si="9"/>
        <v>46.76570266351224</v>
      </c>
      <c r="O20" s="1">
        <f>MDETERM(K18:M20)</f>
        <v>53.34211508500871</v>
      </c>
    </row>
    <row r="21" spans="3:15" ht="15.75">
      <c r="C21" s="4">
        <f>J23*EXP(O17*(C20^2)+O22*C20)</f>
        <v>10.280843284382764</v>
      </c>
      <c r="D21" s="3">
        <f>J23*EXP(O17*(D20^2)+O22*D20)</f>
        <v>8.284395849012421</v>
      </c>
      <c r="E21" s="1">
        <f>J23*EXP(O17*(E20^2)+O22*E20)</f>
        <v>6.508208061225554</v>
      </c>
      <c r="F21" s="1">
        <f>J23*EXP(O17*(F20^2)+O22*F20)</f>
        <v>4.984602113570948</v>
      </c>
      <c r="G21" s="1">
        <f>J23*EXP(O17*(G20^2)+O22*G20)</f>
        <v>3.7219286970777463</v>
      </c>
      <c r="O21" s="1" t="s">
        <v>14</v>
      </c>
    </row>
    <row r="22" ht="15">
      <c r="O22" s="1">
        <f>O20/O6</f>
        <v>0.07620302155001116</v>
      </c>
    </row>
    <row r="23" spans="1:10" ht="15">
      <c r="A23" s="1" t="s">
        <v>15</v>
      </c>
      <c r="C23" s="1">
        <v>1</v>
      </c>
      <c r="D23" s="1">
        <v>2</v>
      </c>
      <c r="E23" s="1">
        <v>3</v>
      </c>
      <c r="F23" s="1">
        <v>4</v>
      </c>
      <c r="G23" s="1">
        <v>5</v>
      </c>
      <c r="I23" s="1" t="s">
        <v>16</v>
      </c>
      <c r="J23" s="1">
        <f>EXP(O12)</f>
        <v>20.67261723707607</v>
      </c>
    </row>
    <row r="24" spans="3:7" ht="15">
      <c r="C24" s="1">
        <f>J23*EXP(O17*(C23^2)+O22*C23)</f>
        <v>22.02795885872227</v>
      </c>
      <c r="D24" s="1">
        <f>J23*EXP(O17*(D23^2)+O22*D23)</f>
        <v>22.883451662133883</v>
      </c>
      <c r="E24" s="1">
        <f>J23*EXP(O17*(E23^2)+O22*E23)</f>
        <v>23.175936442620742</v>
      </c>
      <c r="F24" s="1">
        <f>J23*EXP(O17*(F23^2)+O22*F23)</f>
        <v>22.8834516621339</v>
      </c>
      <c r="G24" s="1">
        <f>J23*EXP(O17*(G23^2)+O22*G23)</f>
        <v>22.02795885872231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A4" sqref="A4"/>
    </sheetView>
  </sheetViews>
  <sheetFormatPr defaultColWidth="9.140625" defaultRowHeight="15"/>
  <sheetData>
    <row r="1" spans="2:9" ht="15.75">
      <c r="B1" s="1" t="s">
        <v>0</v>
      </c>
      <c r="C1" s="1">
        <v>2010</v>
      </c>
      <c r="D1" s="1">
        <v>2011</v>
      </c>
      <c r="E1" s="1">
        <v>2012</v>
      </c>
      <c r="F1" s="1">
        <v>2013</v>
      </c>
      <c r="G1" s="1">
        <v>2014</v>
      </c>
      <c r="I1" s="1" t="s">
        <v>1</v>
      </c>
    </row>
    <row r="2" spans="2:15" ht="15.75">
      <c r="B2" s="1" t="s">
        <v>2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I2" s="1">
        <f aca="true" t="shared" si="0" ref="I2:I10">C2+D2+E2+F2+G2</f>
        <v>15</v>
      </c>
      <c r="K2" s="1">
        <v>5</v>
      </c>
      <c r="L2" s="1">
        <f>I5</f>
        <v>55</v>
      </c>
      <c r="M2" s="1">
        <f>I2</f>
        <v>15</v>
      </c>
      <c r="O2" s="1">
        <f>I8</f>
        <v>49.86020745124062</v>
      </c>
    </row>
    <row r="3" spans="1:15" ht="15.75">
      <c r="A3" s="2" t="s">
        <v>22</v>
      </c>
      <c r="B3" s="1" t="s">
        <v>4</v>
      </c>
      <c r="C3" s="1">
        <v>22156</v>
      </c>
      <c r="D3" s="1">
        <v>22625</v>
      </c>
      <c r="E3" s="1">
        <v>22011</v>
      </c>
      <c r="F3" s="1">
        <v>20835</v>
      </c>
      <c r="G3" s="1">
        <v>19611</v>
      </c>
      <c r="I3" s="1">
        <f t="shared" si="0"/>
        <v>107238</v>
      </c>
      <c r="K3" s="1">
        <f>I5</f>
        <v>55</v>
      </c>
      <c r="L3" s="1">
        <f>I7</f>
        <v>979</v>
      </c>
      <c r="M3" s="1">
        <f>I6</f>
        <v>225</v>
      </c>
      <c r="O3" s="1">
        <f>I10</f>
        <v>546.3131656685903</v>
      </c>
    </row>
    <row r="4" spans="9:15" ht="15">
      <c r="I4" s="1">
        <f t="shared" si="0"/>
        <v>0</v>
      </c>
      <c r="K4" s="1">
        <f>I2</f>
        <v>15</v>
      </c>
      <c r="L4" s="1">
        <f>I6</f>
        <v>225</v>
      </c>
      <c r="M4" s="1">
        <f>I5</f>
        <v>55</v>
      </c>
      <c r="O4" s="1">
        <f>I9</f>
        <v>149.25416571526597</v>
      </c>
    </row>
    <row r="5" spans="2:9" ht="15">
      <c r="B5" s="1" t="s">
        <v>5</v>
      </c>
      <c r="C5" s="1">
        <f>C2^2</f>
        <v>1</v>
      </c>
      <c r="D5" s="1">
        <f>D2^2</f>
        <v>4</v>
      </c>
      <c r="E5" s="1">
        <f>E2^2</f>
        <v>9</v>
      </c>
      <c r="F5" s="1">
        <f>F2^2</f>
        <v>16</v>
      </c>
      <c r="G5" s="1">
        <f>G2^2</f>
        <v>25</v>
      </c>
      <c r="I5" s="1">
        <f t="shared" si="0"/>
        <v>55</v>
      </c>
    </row>
    <row r="6" spans="2:15" ht="15">
      <c r="B6" s="1" t="s">
        <v>6</v>
      </c>
      <c r="C6" s="1">
        <f>C2^3</f>
        <v>1</v>
      </c>
      <c r="D6" s="1">
        <f>D2^3</f>
        <v>8</v>
      </c>
      <c r="E6" s="1">
        <f>E2^3</f>
        <v>27</v>
      </c>
      <c r="F6" s="1">
        <f>F2^3</f>
        <v>64</v>
      </c>
      <c r="G6" s="1">
        <f>G2^3</f>
        <v>125</v>
      </c>
      <c r="I6" s="1">
        <f t="shared" si="0"/>
        <v>225</v>
      </c>
      <c r="O6" s="1">
        <f>MDETERM(K2:M4)</f>
        <v>700.0000000000117</v>
      </c>
    </row>
    <row r="7" spans="2:9" ht="15">
      <c r="B7" s="1" t="s">
        <v>7</v>
      </c>
      <c r="C7" s="1">
        <f>C2^4</f>
        <v>1</v>
      </c>
      <c r="D7" s="1">
        <f>D2^4</f>
        <v>16</v>
      </c>
      <c r="E7" s="1">
        <f>E2^4</f>
        <v>81</v>
      </c>
      <c r="F7" s="1">
        <f>F2^4</f>
        <v>256</v>
      </c>
      <c r="G7" s="1">
        <f>G2^4</f>
        <v>625</v>
      </c>
      <c r="I7" s="1">
        <f t="shared" si="0"/>
        <v>979</v>
      </c>
    </row>
    <row r="8" spans="2:13" ht="15">
      <c r="B8" s="1" t="s">
        <v>8</v>
      </c>
      <c r="C8" s="1">
        <f>LN(C3)</f>
        <v>10.005863619152995</v>
      </c>
      <c r="D8" s="1">
        <f>LN(D3)</f>
        <v>10.026810768568128</v>
      </c>
      <c r="E8" s="1">
        <f>LN(E3)</f>
        <v>9.999297607382104</v>
      </c>
      <c r="F8" s="1">
        <f>LN(F3)</f>
        <v>9.944389543856554</v>
      </c>
      <c r="G8" s="1">
        <f>LN(G3)</f>
        <v>9.883845912280838</v>
      </c>
      <c r="I8" s="1">
        <f t="shared" si="0"/>
        <v>49.86020745124062</v>
      </c>
      <c r="K8" s="1">
        <f aca="true" t="shared" si="1" ref="K8:K10">O2</f>
        <v>49.86020745124062</v>
      </c>
      <c r="L8" s="1">
        <f aca="true" t="shared" si="2" ref="L8:L10">L2</f>
        <v>55</v>
      </c>
      <c r="M8" s="1">
        <f aca="true" t="shared" si="3" ref="M8:M10">M2</f>
        <v>15</v>
      </c>
    </row>
    <row r="9" spans="2:13" ht="15">
      <c r="B9" s="1" t="s">
        <v>9</v>
      </c>
      <c r="C9" s="1">
        <f>C2*C8</f>
        <v>10.005863619152995</v>
      </c>
      <c r="D9" s="1">
        <f>D2*D8</f>
        <v>20.053621537136255</v>
      </c>
      <c r="E9" s="1">
        <f>E2*E8</f>
        <v>29.997892822146312</v>
      </c>
      <c r="F9" s="1">
        <f>F2*F8</f>
        <v>39.777558175426215</v>
      </c>
      <c r="G9" s="1">
        <f>G2*G8</f>
        <v>49.419229561404194</v>
      </c>
      <c r="I9" s="1">
        <f t="shared" si="0"/>
        <v>149.25416571526597</v>
      </c>
      <c r="K9" s="1">
        <f t="shared" si="1"/>
        <v>546.3131656685903</v>
      </c>
      <c r="L9" s="1">
        <f t="shared" si="2"/>
        <v>979</v>
      </c>
      <c r="M9" s="1">
        <f t="shared" si="3"/>
        <v>225</v>
      </c>
    </row>
    <row r="10" spans="2:15" ht="15">
      <c r="B10" s="1" t="s">
        <v>10</v>
      </c>
      <c r="C10" s="1">
        <f>C5*C8</f>
        <v>10.005863619152995</v>
      </c>
      <c r="D10" s="1">
        <f>D5*D8</f>
        <v>40.10724307427251</v>
      </c>
      <c r="E10" s="1">
        <f>E5*E8</f>
        <v>89.99367846643894</v>
      </c>
      <c r="F10" s="1">
        <f>F5*F8</f>
        <v>159.11023270170486</v>
      </c>
      <c r="G10" s="1">
        <f>G5*G8</f>
        <v>247.09614780702097</v>
      </c>
      <c r="I10" s="1">
        <f t="shared" si="0"/>
        <v>546.3131656685903</v>
      </c>
      <c r="K10" s="1">
        <f t="shared" si="1"/>
        <v>149.25416571526597</v>
      </c>
      <c r="L10" s="1">
        <f t="shared" si="2"/>
        <v>225</v>
      </c>
      <c r="M10" s="1">
        <f t="shared" si="3"/>
        <v>55</v>
      </c>
      <c r="O10" s="1">
        <f>MDETERM(K8:M10)</f>
        <v>6982.353174736994</v>
      </c>
    </row>
    <row r="11" ht="15">
      <c r="O11" s="1" t="s">
        <v>11</v>
      </c>
    </row>
    <row r="12" ht="15">
      <c r="O12" s="1">
        <f>O10/O6</f>
        <v>9.97479024962411</v>
      </c>
    </row>
    <row r="13" spans="11:13" ht="15">
      <c r="K13" s="1">
        <f aca="true" t="shared" si="4" ref="K13:K15">K2</f>
        <v>5</v>
      </c>
      <c r="L13" s="1">
        <f aca="true" t="shared" si="5" ref="L13:L15">K8</f>
        <v>49.86020745124062</v>
      </c>
      <c r="M13" s="1">
        <f>M2</f>
        <v>15</v>
      </c>
    </row>
    <row r="14" spans="1:13" ht="15.75">
      <c r="A14" s="1" t="s">
        <v>12</v>
      </c>
      <c r="C14" s="2">
        <v>2015</v>
      </c>
      <c r="D14" s="3">
        <v>2016</v>
      </c>
      <c r="E14" s="1">
        <v>2017</v>
      </c>
      <c r="F14" s="1">
        <v>2018</v>
      </c>
      <c r="G14" s="1">
        <v>2019</v>
      </c>
      <c r="K14" s="1">
        <f t="shared" si="4"/>
        <v>55</v>
      </c>
      <c r="L14" s="1">
        <f t="shared" si="5"/>
        <v>546.3131656685903</v>
      </c>
      <c r="M14" s="1">
        <f aca="true" t="shared" si="6" ref="M14:M15">M9</f>
        <v>225</v>
      </c>
    </row>
    <row r="15" spans="3:15" ht="15.75">
      <c r="C15" s="2">
        <v>6</v>
      </c>
      <c r="D15" s="3">
        <v>7</v>
      </c>
      <c r="E15" s="1">
        <v>8</v>
      </c>
      <c r="F15" s="1">
        <v>9</v>
      </c>
      <c r="G15" s="1">
        <v>10</v>
      </c>
      <c r="K15" s="1">
        <f t="shared" si="4"/>
        <v>15</v>
      </c>
      <c r="L15" s="1">
        <f t="shared" si="5"/>
        <v>149.25416571526597</v>
      </c>
      <c r="M15" s="1">
        <f t="shared" si="6"/>
        <v>55</v>
      </c>
      <c r="O15" s="1">
        <f>MDETERM(K13:M15)</f>
        <v>-9.518823216060637</v>
      </c>
    </row>
    <row r="16" spans="3:15" ht="15.75">
      <c r="C16" s="2">
        <f>J23*EXP(O17*(C15^2)+O22*C15)</f>
        <v>17657.506449712062</v>
      </c>
      <c r="D16" s="3">
        <f>J23*EXP(O17*(D15^2)+O22*D15)</f>
        <v>15538.597525807432</v>
      </c>
      <c r="E16" s="1">
        <f>J23*EXP(O17*(E15^2)+O22*E15)</f>
        <v>13307.084436300382</v>
      </c>
      <c r="F16" s="1">
        <f>J23*EXP(O17*(F15^2)+O22*F15)</f>
        <v>11090.283740249077</v>
      </c>
      <c r="G16" s="1">
        <f>J23*EXP(O17*(G15^2)+O22*G15)</f>
        <v>8994.790505112918</v>
      </c>
      <c r="O16" s="1" t="s">
        <v>13</v>
      </c>
    </row>
    <row r="17" spans="3:15" ht="15.75">
      <c r="C17" s="2"/>
      <c r="D17" s="3"/>
      <c r="O17" s="1">
        <f>O15/O6</f>
        <v>-0.013598318880086398</v>
      </c>
    </row>
    <row r="18" spans="3:13" ht="15.75">
      <c r="C18" s="2"/>
      <c r="D18" s="3"/>
      <c r="K18" s="1">
        <f aca="true" t="shared" si="7" ref="K18:K20">K2</f>
        <v>5</v>
      </c>
      <c r="L18" s="1">
        <f aca="true" t="shared" si="8" ref="L18:L20">L2</f>
        <v>55</v>
      </c>
      <c r="M18" s="1">
        <f aca="true" t="shared" si="9" ref="M18:M20">L13</f>
        <v>49.86020745124062</v>
      </c>
    </row>
    <row r="19" spans="3:13" ht="15.75">
      <c r="C19" s="4">
        <v>2020</v>
      </c>
      <c r="D19" s="3">
        <v>2021</v>
      </c>
      <c r="E19" s="1">
        <v>2022</v>
      </c>
      <c r="F19" s="1">
        <v>2023</v>
      </c>
      <c r="G19" s="1">
        <v>2024</v>
      </c>
      <c r="K19" s="1">
        <f t="shared" si="7"/>
        <v>55</v>
      </c>
      <c r="L19" s="1">
        <f t="shared" si="8"/>
        <v>979</v>
      </c>
      <c r="M19" s="1">
        <f t="shared" si="9"/>
        <v>546.3131656685903</v>
      </c>
    </row>
    <row r="20" spans="3:15" ht="15.75">
      <c r="C20" s="4">
        <v>11</v>
      </c>
      <c r="D20" s="3">
        <v>12</v>
      </c>
      <c r="E20" s="1">
        <v>13</v>
      </c>
      <c r="F20" s="1">
        <v>14</v>
      </c>
      <c r="G20" s="1">
        <v>15</v>
      </c>
      <c r="K20" s="1">
        <f t="shared" si="7"/>
        <v>15</v>
      </c>
      <c r="L20" s="1">
        <f t="shared" si="8"/>
        <v>225</v>
      </c>
      <c r="M20" s="1">
        <f t="shared" si="9"/>
        <v>149.25416571526597</v>
      </c>
      <c r="O20" s="1">
        <f>MDETERM(K18:M20)</f>
        <v>34.26097460445128</v>
      </c>
    </row>
    <row r="21" spans="3:15" ht="15.75">
      <c r="C21" s="4">
        <f>J23*EXP(O17*(C20^2)+O22*C20)</f>
        <v>7099.5054730312895</v>
      </c>
      <c r="D21" s="3">
        <f>J23*EXP(O17*(D20^2)+O22*D20)</f>
        <v>5453.229735283757</v>
      </c>
      <c r="E21" s="1">
        <f>J23*EXP(O17*(E20^2)+O22*E20)</f>
        <v>4076.3187850166664</v>
      </c>
      <c r="F21" s="1">
        <f>J23*EXP(O17*(F20^2)+O22*F20)</f>
        <v>2965.317063762118</v>
      </c>
      <c r="G21" s="1">
        <f>J23*EXP(O17*(G20^2)+O22*G20)</f>
        <v>2099.243337127403</v>
      </c>
      <c r="O21" s="1" t="s">
        <v>14</v>
      </c>
    </row>
    <row r="22" ht="15">
      <c r="O22" s="1">
        <f>O20/O6</f>
        <v>0.04894424943492958</v>
      </c>
    </row>
    <row r="23" spans="1:10" ht="15">
      <c r="A23" s="1" t="s">
        <v>15</v>
      </c>
      <c r="C23" s="1">
        <v>1</v>
      </c>
      <c r="D23" s="1">
        <v>2</v>
      </c>
      <c r="E23" s="1">
        <v>3</v>
      </c>
      <c r="F23" s="1">
        <v>4</v>
      </c>
      <c r="G23" s="1">
        <v>5</v>
      </c>
      <c r="I23" s="1" t="s">
        <v>16</v>
      </c>
      <c r="J23" s="1">
        <f>EXP(O12)</f>
        <v>21478.12489935652</v>
      </c>
    </row>
    <row r="24" spans="3:7" ht="15">
      <c r="C24" s="1">
        <f>J23*EXP(O17*(C23^2)+O22*C23)</f>
        <v>22250.86537683488</v>
      </c>
      <c r="D24" s="1">
        <f>J23*EXP(O17*(D23^2)+O22*D23)</f>
        <v>22432.935055668833</v>
      </c>
      <c r="E24" s="1">
        <f>J23*EXP(O17*(E23^2)+O22*E23)</f>
        <v>22009.69083843371</v>
      </c>
      <c r="F24" s="1">
        <f>J23*EXP(O17*(F23^2)+O22*F23)</f>
        <v>21015.050390735876</v>
      </c>
      <c r="G24" s="1">
        <f>J23*EXP(O17*(G23^2)+O22*G23)</f>
        <v>19527.002393153136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A3" sqref="A3"/>
    </sheetView>
  </sheetViews>
  <sheetFormatPr defaultColWidth="9.140625" defaultRowHeight="15"/>
  <sheetData>
    <row r="1" spans="2:9" ht="15.75">
      <c r="B1" s="1" t="s">
        <v>0</v>
      </c>
      <c r="C1" s="1">
        <v>2010</v>
      </c>
      <c r="D1" s="1">
        <v>2011</v>
      </c>
      <c r="E1" s="1">
        <v>2012</v>
      </c>
      <c r="F1" s="1">
        <v>2013</v>
      </c>
      <c r="G1" s="1">
        <v>2014</v>
      </c>
      <c r="I1" s="1" t="s">
        <v>1</v>
      </c>
    </row>
    <row r="2" spans="2:15" ht="15.75">
      <c r="B2" s="1" t="s">
        <v>2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I2" s="1">
        <f aca="true" t="shared" si="0" ref="I2:I10">C2+D2+E2+F2+G2</f>
        <v>15</v>
      </c>
      <c r="K2" s="1">
        <v>5</v>
      </c>
      <c r="L2" s="1">
        <f>I5</f>
        <v>55</v>
      </c>
      <c r="M2" s="1">
        <f>I2</f>
        <v>15</v>
      </c>
      <c r="O2" s="1">
        <f>I8</f>
        <v>25.773926843769907</v>
      </c>
    </row>
    <row r="3" spans="1:15" ht="15.75">
      <c r="A3" s="2" t="s">
        <v>23</v>
      </c>
      <c r="B3" s="1" t="s">
        <v>4</v>
      </c>
      <c r="C3" s="1">
        <v>161</v>
      </c>
      <c r="D3" s="1">
        <v>161</v>
      </c>
      <c r="E3" s="1">
        <v>171</v>
      </c>
      <c r="F3" s="1">
        <v>177</v>
      </c>
      <c r="G3" s="1">
        <v>199</v>
      </c>
      <c r="I3" s="1">
        <f t="shared" si="0"/>
        <v>869</v>
      </c>
      <c r="K3" s="1">
        <f>I5</f>
        <v>55</v>
      </c>
      <c r="L3" s="1">
        <f>I7</f>
        <v>979</v>
      </c>
      <c r="M3" s="1">
        <f>I6</f>
        <v>225</v>
      </c>
      <c r="O3" s="1">
        <f>I10</f>
        <v>286.8330101727398</v>
      </c>
    </row>
    <row r="4" spans="9:15" ht="15">
      <c r="I4" s="1">
        <f t="shared" si="0"/>
        <v>0</v>
      </c>
      <c r="K4" s="1">
        <f>I2</f>
        <v>15</v>
      </c>
      <c r="L4" s="1">
        <f>I6</f>
        <v>225</v>
      </c>
      <c r="M4" s="1">
        <f>I5</f>
        <v>55</v>
      </c>
      <c r="O4" s="1">
        <f>I9</f>
        <v>77.84032681837915</v>
      </c>
    </row>
    <row r="5" spans="2:9" ht="15">
      <c r="B5" s="1" t="s">
        <v>5</v>
      </c>
      <c r="C5" s="1">
        <f>C2^2</f>
        <v>1</v>
      </c>
      <c r="D5" s="1">
        <f>D2^2</f>
        <v>4</v>
      </c>
      <c r="E5" s="1">
        <f>E2^2</f>
        <v>9</v>
      </c>
      <c r="F5" s="1">
        <f>F2^2</f>
        <v>16</v>
      </c>
      <c r="G5" s="1">
        <f>G2^2</f>
        <v>25</v>
      </c>
      <c r="I5" s="1">
        <f t="shared" si="0"/>
        <v>55</v>
      </c>
    </row>
    <row r="6" spans="2:15" ht="15">
      <c r="B6" s="1" t="s">
        <v>6</v>
      </c>
      <c r="C6" s="1">
        <f>C2^3</f>
        <v>1</v>
      </c>
      <c r="D6" s="1">
        <f>D2^3</f>
        <v>8</v>
      </c>
      <c r="E6" s="1">
        <f>E2^3</f>
        <v>27</v>
      </c>
      <c r="F6" s="1">
        <f>F2^3</f>
        <v>64</v>
      </c>
      <c r="G6" s="1">
        <f>G2^3</f>
        <v>125</v>
      </c>
      <c r="I6" s="1">
        <f t="shared" si="0"/>
        <v>225</v>
      </c>
      <c r="O6" s="1">
        <f>MDETERM(K2:M4)</f>
        <v>700.0000000000117</v>
      </c>
    </row>
    <row r="7" spans="2:9" ht="15">
      <c r="B7" s="1" t="s">
        <v>7</v>
      </c>
      <c r="C7" s="1">
        <f>C2^4</f>
        <v>1</v>
      </c>
      <c r="D7" s="1">
        <f>D2^4</f>
        <v>16</v>
      </c>
      <c r="E7" s="1">
        <f>E2^4</f>
        <v>81</v>
      </c>
      <c r="F7" s="1">
        <f>F2^4</f>
        <v>256</v>
      </c>
      <c r="G7" s="1">
        <f>G2^4</f>
        <v>625</v>
      </c>
      <c r="I7" s="1">
        <f t="shared" si="0"/>
        <v>979</v>
      </c>
    </row>
    <row r="8" spans="2:13" ht="15">
      <c r="B8" s="1" t="s">
        <v>8</v>
      </c>
      <c r="C8" s="1">
        <f>LN(C3)</f>
        <v>5.081404364984463</v>
      </c>
      <c r="D8" s="1">
        <f>LN(D3)</f>
        <v>5.081404364984463</v>
      </c>
      <c r="E8" s="1">
        <f>LN(E3)</f>
        <v>5.14166355650266</v>
      </c>
      <c r="F8" s="1">
        <f>LN(F3)</f>
        <v>5.176149732573829</v>
      </c>
      <c r="G8" s="1">
        <f>LN(G3)</f>
        <v>5.293304824724492</v>
      </c>
      <c r="I8" s="1">
        <f t="shared" si="0"/>
        <v>25.773926843769907</v>
      </c>
      <c r="K8" s="1">
        <f aca="true" t="shared" si="1" ref="K8:K10">O2</f>
        <v>25.773926843769907</v>
      </c>
      <c r="L8" s="1">
        <f aca="true" t="shared" si="2" ref="L8:L10">L2</f>
        <v>55</v>
      </c>
      <c r="M8" s="1">
        <f aca="true" t="shared" si="3" ref="M8:M10">M2</f>
        <v>15</v>
      </c>
    </row>
    <row r="9" spans="2:13" ht="15">
      <c r="B9" s="1" t="s">
        <v>9</v>
      </c>
      <c r="C9" s="1">
        <f>C2*C8</f>
        <v>5.081404364984463</v>
      </c>
      <c r="D9" s="1">
        <f>D2*D8</f>
        <v>10.162808729968926</v>
      </c>
      <c r="E9" s="1">
        <f>E2*E8</f>
        <v>15.42499066950798</v>
      </c>
      <c r="F9" s="1">
        <f>F2*F8</f>
        <v>20.704598930295315</v>
      </c>
      <c r="G9" s="1">
        <f>G2*G8</f>
        <v>26.466524123622463</v>
      </c>
      <c r="I9" s="1">
        <f t="shared" si="0"/>
        <v>77.84032681837915</v>
      </c>
      <c r="K9" s="1">
        <f t="shared" si="1"/>
        <v>286.8330101727398</v>
      </c>
      <c r="L9" s="1">
        <f t="shared" si="2"/>
        <v>979</v>
      </c>
      <c r="M9" s="1">
        <f t="shared" si="3"/>
        <v>225</v>
      </c>
    </row>
    <row r="10" spans="2:15" ht="15">
      <c r="B10" s="1" t="s">
        <v>10</v>
      </c>
      <c r="C10" s="1">
        <f>C5*C8</f>
        <v>5.081404364984463</v>
      </c>
      <c r="D10" s="1">
        <f>D5*D8</f>
        <v>20.325617459937853</v>
      </c>
      <c r="E10" s="1">
        <f>E5*E8</f>
        <v>46.274972008523946</v>
      </c>
      <c r="F10" s="1">
        <f>F5*F8</f>
        <v>82.81839572118126</v>
      </c>
      <c r="G10" s="1">
        <f>G5*G8</f>
        <v>132.33262061811232</v>
      </c>
      <c r="I10" s="1">
        <f t="shared" si="0"/>
        <v>286.8330101727398</v>
      </c>
      <c r="K10" s="1">
        <f t="shared" si="1"/>
        <v>77.84032681837915</v>
      </c>
      <c r="L10" s="1">
        <f t="shared" si="2"/>
        <v>225</v>
      </c>
      <c r="M10" s="1">
        <f t="shared" si="3"/>
        <v>55</v>
      </c>
      <c r="O10" s="1">
        <f>MDETERM(K8:M10)</f>
        <v>3572.4430469421636</v>
      </c>
    </row>
    <row r="11" ht="15">
      <c r="O11" s="1" t="s">
        <v>11</v>
      </c>
    </row>
    <row r="12" ht="15">
      <c r="O12" s="1">
        <f>O10/O6</f>
        <v>5.103490067060148</v>
      </c>
    </row>
    <row r="13" spans="11:13" ht="15">
      <c r="K13" s="1">
        <f aca="true" t="shared" si="4" ref="K13:K15">K2</f>
        <v>5</v>
      </c>
      <c r="L13" s="1">
        <f aca="true" t="shared" si="5" ref="L13:L15">K8</f>
        <v>25.773926843769907</v>
      </c>
      <c r="M13" s="1">
        <f>M2</f>
        <v>15</v>
      </c>
    </row>
    <row r="14" spans="1:13" ht="15.75">
      <c r="A14" s="1" t="s">
        <v>12</v>
      </c>
      <c r="C14" s="2">
        <v>2015</v>
      </c>
      <c r="D14" s="3">
        <v>2016</v>
      </c>
      <c r="E14" s="1">
        <v>2017</v>
      </c>
      <c r="F14" s="1">
        <v>2018</v>
      </c>
      <c r="G14" s="1">
        <v>2019</v>
      </c>
      <c r="K14" s="1">
        <f t="shared" si="4"/>
        <v>55</v>
      </c>
      <c r="L14" s="1">
        <f t="shared" si="5"/>
        <v>286.8330101727398</v>
      </c>
      <c r="M14" s="1">
        <f aca="true" t="shared" si="6" ref="M14:M15">M9</f>
        <v>225</v>
      </c>
    </row>
    <row r="15" spans="3:15" ht="15.75">
      <c r="C15" s="2">
        <v>6</v>
      </c>
      <c r="D15" s="3">
        <v>7</v>
      </c>
      <c r="E15" s="1">
        <v>8</v>
      </c>
      <c r="F15" s="1">
        <v>9</v>
      </c>
      <c r="G15" s="1">
        <v>10</v>
      </c>
      <c r="K15" s="1">
        <f t="shared" si="4"/>
        <v>15</v>
      </c>
      <c r="L15" s="1">
        <f t="shared" si="5"/>
        <v>77.84032681837915</v>
      </c>
      <c r="M15" s="1">
        <f t="shared" si="6"/>
        <v>55</v>
      </c>
      <c r="O15" s="1">
        <f>MDETERM(K13:M15)</f>
        <v>10.426858442708856</v>
      </c>
    </row>
    <row r="16" spans="3:15" ht="15.75">
      <c r="C16" s="2">
        <f>J23*EXP(O17*(C15^2)+O22*C15)</f>
        <v>224.66667049894488</v>
      </c>
      <c r="D16" s="3">
        <f>J23*EXP(O17*(D15^2)+O22*D15)</f>
        <v>262.62864874555936</v>
      </c>
      <c r="E16" s="1">
        <f>J23*EXP(O17*(E15^2)+O22*E15)</f>
        <v>316.2886638151379</v>
      </c>
      <c r="F16" s="1">
        <f>J23*EXP(O17*(F15^2)+O22*F15)</f>
        <v>392.4309315128788</v>
      </c>
      <c r="G16" s="1">
        <f>J23*EXP(O17*(G15^2)+O22*G15)</f>
        <v>501.62701050850575</v>
      </c>
      <c r="O16" s="1" t="s">
        <v>13</v>
      </c>
    </row>
    <row r="17" spans="3:15" ht="15.75">
      <c r="C17" s="2"/>
      <c r="D17" s="3"/>
      <c r="O17" s="1">
        <f>O15/O6</f>
        <v>0.014895512061012401</v>
      </c>
    </row>
    <row r="18" spans="3:13" ht="15.75">
      <c r="C18" s="2"/>
      <c r="D18" s="3"/>
      <c r="K18" s="1">
        <f aca="true" t="shared" si="7" ref="K18:K20">K2</f>
        <v>5</v>
      </c>
      <c r="L18" s="1">
        <f aca="true" t="shared" si="8" ref="L18:L20">L2</f>
        <v>55</v>
      </c>
      <c r="M18" s="1">
        <f aca="true" t="shared" si="9" ref="M18:M20">L13</f>
        <v>25.773926843769907</v>
      </c>
    </row>
    <row r="19" spans="3:13" ht="15.75">
      <c r="C19" s="4">
        <v>2020</v>
      </c>
      <c r="D19" s="3">
        <v>2021</v>
      </c>
      <c r="E19" s="1">
        <v>2022</v>
      </c>
      <c r="F19" s="1">
        <v>2023</v>
      </c>
      <c r="G19" s="1">
        <v>2024</v>
      </c>
      <c r="K19" s="1">
        <f t="shared" si="7"/>
        <v>55</v>
      </c>
      <c r="L19" s="1">
        <f t="shared" si="8"/>
        <v>979</v>
      </c>
      <c r="M19" s="1">
        <f t="shared" si="9"/>
        <v>286.8330101727398</v>
      </c>
    </row>
    <row r="20" spans="3:15" ht="15.75">
      <c r="C20" s="4">
        <v>11</v>
      </c>
      <c r="D20" s="3">
        <v>12</v>
      </c>
      <c r="E20" s="1">
        <v>13</v>
      </c>
      <c r="F20" s="1">
        <v>14</v>
      </c>
      <c r="G20" s="1">
        <v>15</v>
      </c>
      <c r="K20" s="1">
        <f t="shared" si="7"/>
        <v>15</v>
      </c>
      <c r="L20" s="1">
        <f t="shared" si="8"/>
        <v>225</v>
      </c>
      <c r="M20" s="1">
        <f t="shared" si="9"/>
        <v>77.84032681837915</v>
      </c>
      <c r="O20" s="1">
        <f>MDETERM(K18:M20)</f>
        <v>-26.262910561391376</v>
      </c>
    </row>
    <row r="21" spans="3:15" ht="15.75">
      <c r="C21" s="4">
        <f>J23*EXP(O17*(C20^2)+O22*C20)</f>
        <v>660.59711532169</v>
      </c>
      <c r="D21" s="3">
        <f>J23*EXP(O17*(D20^2)+O22*D20)</f>
        <v>896.2527676444794</v>
      </c>
      <c r="E21" s="1">
        <f>J23*EXP(O17*(E20^2)+O22*E20)</f>
        <v>1252.7442673824153</v>
      </c>
      <c r="F21" s="1">
        <f>J23*EXP(O17*(F20^2)+O22*F20)</f>
        <v>1803.9828966604944</v>
      </c>
      <c r="G21" s="1">
        <f>J23*EXP(O17*(G20^2)+O22*G20)</f>
        <v>2676.3350686267204</v>
      </c>
      <c r="O21" s="1" t="s">
        <v>14</v>
      </c>
    </row>
    <row r="22" ht="15">
      <c r="O22" s="1">
        <f>O20/O6</f>
        <v>-0.03751844365912991</v>
      </c>
    </row>
    <row r="23" spans="1:10" ht="15">
      <c r="A23" s="1" t="s">
        <v>15</v>
      </c>
      <c r="C23" s="1">
        <v>1</v>
      </c>
      <c r="D23" s="1">
        <v>2</v>
      </c>
      <c r="E23" s="1">
        <v>3</v>
      </c>
      <c r="F23" s="1">
        <v>4</v>
      </c>
      <c r="G23" s="1">
        <v>5</v>
      </c>
      <c r="I23" s="1" t="s">
        <v>16</v>
      </c>
      <c r="J23" s="1">
        <f>EXP(O12)</f>
        <v>164.59535485885365</v>
      </c>
    </row>
    <row r="24" spans="3:7" ht="15">
      <c r="C24" s="1">
        <f>J23*EXP(O17*(C23^2)+O22*C23)</f>
        <v>160.91352927628097</v>
      </c>
      <c r="D24" s="1">
        <f>J23*EXP(O17*(D23^2)+O22*D23)</f>
        <v>162.07111623113343</v>
      </c>
      <c r="E24" s="1">
        <f>J23*EXP(O17*(E23^2)+O22*E23)</f>
        <v>168.17319056785388</v>
      </c>
      <c r="F24" s="1">
        <f>J23*EXP(O17*(F23^2)+O22*F23)</f>
        <v>179.7819064429955</v>
      </c>
      <c r="G24" s="1">
        <f>J23*EXP(O17*(G23^2)+O22*G23)</f>
        <v>198.00368671418664</v>
      </c>
    </row>
    <row r="27" ht="15.75"/>
    <row r="28" ht="15.75"/>
    <row r="29" ht="15.75"/>
    <row r="30" ht="15.75"/>
    <row r="31" ht="15.75"/>
    <row r="32" ht="15.75"/>
    <row r="33" ht="15.75"/>
    <row r="34" ht="15.75"/>
    <row r="35" ht="15.75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A4" sqref="A4"/>
    </sheetView>
  </sheetViews>
  <sheetFormatPr defaultColWidth="9.140625" defaultRowHeight="15"/>
  <sheetData>
    <row r="1" spans="2:9" ht="15.75">
      <c r="B1" s="1" t="s">
        <v>0</v>
      </c>
      <c r="C1" s="1">
        <v>2010</v>
      </c>
      <c r="D1" s="1">
        <v>2011</v>
      </c>
      <c r="E1" s="1">
        <v>2012</v>
      </c>
      <c r="F1" s="1">
        <v>2013</v>
      </c>
      <c r="G1" s="1">
        <v>2014</v>
      </c>
      <c r="I1" s="1" t="s">
        <v>1</v>
      </c>
    </row>
    <row r="2" spans="2:15" ht="15.75">
      <c r="B2" s="1" t="s">
        <v>2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I2" s="1">
        <f aca="true" t="shared" si="0" ref="I2:I10">C2+D2+E2+F2+G2</f>
        <v>15</v>
      </c>
      <c r="K2" s="1">
        <v>5</v>
      </c>
      <c r="L2" s="1">
        <f>I5</f>
        <v>55</v>
      </c>
      <c r="M2" s="1">
        <f>I2</f>
        <v>15</v>
      </c>
      <c r="O2" s="1">
        <f>I8</f>
        <v>40.45315749374441</v>
      </c>
    </row>
    <row r="3" spans="1:15" ht="15.75">
      <c r="A3" s="2" t="s">
        <v>24</v>
      </c>
      <c r="B3" s="1" t="s">
        <v>4</v>
      </c>
      <c r="C3" s="1">
        <v>3472</v>
      </c>
      <c r="D3" s="1">
        <v>3272</v>
      </c>
      <c r="E3" s="1">
        <v>3353</v>
      </c>
      <c r="F3" s="1">
        <v>3245</v>
      </c>
      <c r="G3" s="1">
        <v>2996</v>
      </c>
      <c r="I3" s="1">
        <f t="shared" si="0"/>
        <v>16338</v>
      </c>
      <c r="K3" s="1">
        <f>I5</f>
        <v>55</v>
      </c>
      <c r="L3" s="1">
        <f>I7</f>
        <v>979</v>
      </c>
      <c r="M3" s="1">
        <f>I6</f>
        <v>225</v>
      </c>
      <c r="O3" s="1">
        <f>I10</f>
        <v>443.0673732670057</v>
      </c>
    </row>
    <row r="4" spans="9:15" ht="15">
      <c r="I4" s="1">
        <f t="shared" si="0"/>
        <v>0</v>
      </c>
      <c r="K4" s="1">
        <f>I2</f>
        <v>15</v>
      </c>
      <c r="L4" s="1">
        <f>I6</f>
        <v>225</v>
      </c>
      <c r="M4" s="1">
        <f>I5</f>
        <v>55</v>
      </c>
      <c r="O4" s="1">
        <f>I9</f>
        <v>121.05628095036252</v>
      </c>
    </row>
    <row r="5" spans="2:9" ht="15">
      <c r="B5" s="1" t="s">
        <v>5</v>
      </c>
      <c r="C5" s="1">
        <f>C2^2</f>
        <v>1</v>
      </c>
      <c r="D5" s="1">
        <f>D2^2</f>
        <v>4</v>
      </c>
      <c r="E5" s="1">
        <f>E2^2</f>
        <v>9</v>
      </c>
      <c r="F5" s="1">
        <f>F2^2</f>
        <v>16</v>
      </c>
      <c r="G5" s="1">
        <f>G2^2</f>
        <v>25</v>
      </c>
      <c r="I5" s="1">
        <f t="shared" si="0"/>
        <v>55</v>
      </c>
    </row>
    <row r="6" spans="2:15" ht="15">
      <c r="B6" s="1" t="s">
        <v>6</v>
      </c>
      <c r="C6" s="1">
        <f>C2^3</f>
        <v>1</v>
      </c>
      <c r="D6" s="1">
        <f>D2^3</f>
        <v>8</v>
      </c>
      <c r="E6" s="1">
        <f>E2^3</f>
        <v>27</v>
      </c>
      <c r="F6" s="1">
        <f>F2^3</f>
        <v>64</v>
      </c>
      <c r="G6" s="1">
        <f>G2^3</f>
        <v>125</v>
      </c>
      <c r="I6" s="1">
        <f t="shared" si="0"/>
        <v>225</v>
      </c>
      <c r="O6" s="1">
        <f>MDETERM(K2:M4)</f>
        <v>700.0000000000117</v>
      </c>
    </row>
    <row r="7" spans="2:9" ht="15">
      <c r="B7" s="1" t="s">
        <v>7</v>
      </c>
      <c r="C7" s="1">
        <f>C2^4</f>
        <v>1</v>
      </c>
      <c r="D7" s="1">
        <f>D2^4</f>
        <v>16</v>
      </c>
      <c r="E7" s="1">
        <f>E2^4</f>
        <v>81</v>
      </c>
      <c r="F7" s="1">
        <f>F2^4</f>
        <v>256</v>
      </c>
      <c r="G7" s="1">
        <f>G2^4</f>
        <v>625</v>
      </c>
      <c r="I7" s="1">
        <f t="shared" si="0"/>
        <v>979</v>
      </c>
    </row>
    <row r="8" spans="2:13" ht="15">
      <c r="B8" s="1" t="s">
        <v>8</v>
      </c>
      <c r="C8" s="1">
        <f>LN(C3)</f>
        <v>8.15248607578024</v>
      </c>
      <c r="D8" s="1">
        <f>LN(D3)</f>
        <v>8.093156697722637</v>
      </c>
      <c r="E8" s="1">
        <f>LN(E3)</f>
        <v>8.117610746466228</v>
      </c>
      <c r="F8" s="1">
        <f>LN(F3)</f>
        <v>8.08487062913819</v>
      </c>
      <c r="G8" s="1">
        <f>LN(G3)</f>
        <v>8.005033344637111</v>
      </c>
      <c r="I8" s="1">
        <f t="shared" si="0"/>
        <v>40.45315749374441</v>
      </c>
      <c r="K8" s="1">
        <f aca="true" t="shared" si="1" ref="K8:K10">O2</f>
        <v>40.45315749374441</v>
      </c>
      <c r="L8" s="1">
        <f aca="true" t="shared" si="2" ref="L8:L10">L2</f>
        <v>55</v>
      </c>
      <c r="M8" s="1">
        <f aca="true" t="shared" si="3" ref="M8:M10">M2</f>
        <v>15</v>
      </c>
    </row>
    <row r="9" spans="2:13" ht="15">
      <c r="B9" s="1" t="s">
        <v>9</v>
      </c>
      <c r="C9" s="1">
        <f>C2*C8</f>
        <v>8.15248607578024</v>
      </c>
      <c r="D9" s="1">
        <f>D2*D8</f>
        <v>16.186313395445275</v>
      </c>
      <c r="E9" s="1">
        <f>E2*E8</f>
        <v>24.352832239398687</v>
      </c>
      <c r="F9" s="1">
        <f>F2*F8</f>
        <v>32.33948251655276</v>
      </c>
      <c r="G9" s="1">
        <f>G2*G8</f>
        <v>40.025166723185556</v>
      </c>
      <c r="I9" s="1">
        <f t="shared" si="0"/>
        <v>121.05628095036252</v>
      </c>
      <c r="K9" s="1">
        <f t="shared" si="1"/>
        <v>443.0673732670057</v>
      </c>
      <c r="L9" s="1">
        <f t="shared" si="2"/>
        <v>979</v>
      </c>
      <c r="M9" s="1">
        <f t="shared" si="3"/>
        <v>225</v>
      </c>
    </row>
    <row r="10" spans="2:15" ht="15">
      <c r="B10" s="1" t="s">
        <v>10</v>
      </c>
      <c r="C10" s="1">
        <f>C5*C8</f>
        <v>8.15248607578024</v>
      </c>
      <c r="D10" s="1">
        <f>D5*D8</f>
        <v>32.37262679089055</v>
      </c>
      <c r="E10" s="1">
        <f>E5*E8</f>
        <v>73.05849671819605</v>
      </c>
      <c r="F10" s="1">
        <f>F5*F8</f>
        <v>129.35793006621105</v>
      </c>
      <c r="G10" s="1">
        <f>G5*G8</f>
        <v>200.12583361592777</v>
      </c>
      <c r="I10" s="1">
        <f t="shared" si="0"/>
        <v>443.0673732670057</v>
      </c>
      <c r="K10" s="1">
        <f t="shared" si="1"/>
        <v>121.05628095036252</v>
      </c>
      <c r="L10" s="1">
        <f t="shared" si="2"/>
        <v>225</v>
      </c>
      <c r="M10" s="1">
        <f t="shared" si="3"/>
        <v>55</v>
      </c>
      <c r="O10" s="1">
        <f>MDETERM(K8:M10)</f>
        <v>5692.738777971565</v>
      </c>
    </row>
    <row r="11" ht="15">
      <c r="O11" s="1" t="s">
        <v>11</v>
      </c>
    </row>
    <row r="12" ht="15">
      <c r="O12" s="1">
        <f>O10/O6</f>
        <v>8.132483968530671</v>
      </c>
    </row>
    <row r="13" spans="11:13" ht="15">
      <c r="K13" s="1">
        <f aca="true" t="shared" si="4" ref="K13:K15">K2</f>
        <v>5</v>
      </c>
      <c r="L13" s="1">
        <f aca="true" t="shared" si="5" ref="L13:L15">K8</f>
        <v>40.45315749374441</v>
      </c>
      <c r="M13" s="1">
        <f>M2</f>
        <v>15</v>
      </c>
    </row>
    <row r="14" spans="1:13" ht="15.75">
      <c r="A14" s="1" t="s">
        <v>12</v>
      </c>
      <c r="C14" s="2">
        <v>2015</v>
      </c>
      <c r="D14" s="3">
        <v>2016</v>
      </c>
      <c r="E14" s="1">
        <v>2017</v>
      </c>
      <c r="F14" s="1">
        <v>2018</v>
      </c>
      <c r="G14" s="1">
        <v>2019</v>
      </c>
      <c r="K14" s="1">
        <f t="shared" si="4"/>
        <v>55</v>
      </c>
      <c r="L14" s="1">
        <f t="shared" si="5"/>
        <v>443.0673732670057</v>
      </c>
      <c r="M14" s="1">
        <f aca="true" t="shared" si="6" ref="M14:M15">M9</f>
        <v>225</v>
      </c>
    </row>
    <row r="15" spans="3:15" ht="15.75">
      <c r="C15" s="2">
        <v>6</v>
      </c>
      <c r="D15" s="3">
        <v>7</v>
      </c>
      <c r="E15" s="1">
        <v>8</v>
      </c>
      <c r="F15" s="1">
        <v>9</v>
      </c>
      <c r="G15" s="1">
        <v>10</v>
      </c>
      <c r="K15" s="1">
        <f t="shared" si="4"/>
        <v>15</v>
      </c>
      <c r="L15" s="1">
        <f t="shared" si="5"/>
        <v>121.05628095036252</v>
      </c>
      <c r="M15" s="1">
        <f t="shared" si="6"/>
        <v>55</v>
      </c>
      <c r="O15" s="1">
        <f>MDETERM(K13:M15)</f>
        <v>-4.910498947931488</v>
      </c>
    </row>
    <row r="16" spans="3:15" ht="15.75">
      <c r="C16" s="2">
        <f>J23*EXP(O17*(C15^2)+O22*C15)</f>
        <v>2837.1889936155535</v>
      </c>
      <c r="D16" s="3">
        <f>J23*EXP(O17*(D15^2)+O22*D15)</f>
        <v>2620.5641747334666</v>
      </c>
      <c r="E16" s="1">
        <f>J23*EXP(O17*(E15^2)+O22*E15)</f>
        <v>2386.756876244417</v>
      </c>
      <c r="F16" s="1">
        <f>J23*EXP(O17*(F15^2)+O22*F15)</f>
        <v>2143.524318764493</v>
      </c>
      <c r="G16" s="1">
        <f>J23*EXP(O17*(G15^2)+O22*G15)</f>
        <v>1898.259130006194</v>
      </c>
      <c r="O16" s="1" t="s">
        <v>13</v>
      </c>
    </row>
    <row r="17" spans="3:15" ht="15.75">
      <c r="C17" s="2"/>
      <c r="D17" s="3"/>
      <c r="O17" s="1">
        <f>O15/O6</f>
        <v>-0.007014998497044865</v>
      </c>
    </row>
    <row r="18" spans="3:13" ht="15.75">
      <c r="C18" s="2"/>
      <c r="D18" s="3"/>
      <c r="K18" s="1">
        <f aca="true" t="shared" si="7" ref="K18:K20">K2</f>
        <v>5</v>
      </c>
      <c r="L18" s="1">
        <f aca="true" t="shared" si="8" ref="L18:L20">L2</f>
        <v>55</v>
      </c>
      <c r="M18" s="1">
        <f aca="true" t="shared" si="9" ref="M18:M20">L13</f>
        <v>40.45315749374441</v>
      </c>
    </row>
    <row r="19" spans="3:13" ht="15.75">
      <c r="C19" s="4">
        <v>2020</v>
      </c>
      <c r="D19" s="3">
        <v>2021</v>
      </c>
      <c r="E19" s="1">
        <v>2022</v>
      </c>
      <c r="F19" s="1">
        <v>2023</v>
      </c>
      <c r="G19" s="1">
        <v>2024</v>
      </c>
      <c r="K19" s="1">
        <f t="shared" si="7"/>
        <v>55</v>
      </c>
      <c r="L19" s="1">
        <f t="shared" si="8"/>
        <v>979</v>
      </c>
      <c r="M19" s="1">
        <f t="shared" si="9"/>
        <v>443.0673732670057</v>
      </c>
    </row>
    <row r="20" spans="3:15" ht="15.75">
      <c r="C20" s="4">
        <v>11</v>
      </c>
      <c r="D20" s="3">
        <v>12</v>
      </c>
      <c r="E20" s="1">
        <v>13</v>
      </c>
      <c r="F20" s="1">
        <v>14</v>
      </c>
      <c r="G20" s="1">
        <v>15</v>
      </c>
      <c r="K20" s="1">
        <f t="shared" si="7"/>
        <v>15</v>
      </c>
      <c r="L20" s="1">
        <f t="shared" si="8"/>
        <v>225</v>
      </c>
      <c r="M20" s="1">
        <f t="shared" si="9"/>
        <v>121.05628095036252</v>
      </c>
      <c r="O20" s="1">
        <f>MDETERM(K18:M20)</f>
        <v>8.239586526639663</v>
      </c>
    </row>
    <row r="21" spans="3:15" ht="15.75">
      <c r="C21" s="4">
        <f>J23*EXP(O17*(C20^2)+O22*C20)</f>
        <v>1657.6369900389595</v>
      </c>
      <c r="D21" s="3">
        <f>J23*EXP(O17*(D20^2)+O22*D20)</f>
        <v>1427.349118609804</v>
      </c>
      <c r="E21" s="1">
        <f>J23*EXP(O17*(E20^2)+O22*E20)</f>
        <v>1211.9308556009787</v>
      </c>
      <c r="F21" s="1">
        <f>J23*EXP(O17*(F20^2)+O22*F20)</f>
        <v>1014.6875318058909</v>
      </c>
      <c r="G21" s="1">
        <f>J23*EXP(O17*(G20^2)+O22*G20)</f>
        <v>837.7099133701346</v>
      </c>
      <c r="O21" s="1" t="s">
        <v>14</v>
      </c>
    </row>
    <row r="22" ht="15">
      <c r="O22" s="1">
        <f>O20/O6</f>
        <v>0.011770837895199322</v>
      </c>
    </row>
    <row r="23" spans="1:10" ht="15">
      <c r="A23" s="1" t="s">
        <v>15</v>
      </c>
      <c r="C23" s="1">
        <v>1</v>
      </c>
      <c r="D23" s="1">
        <v>2</v>
      </c>
      <c r="E23" s="1">
        <v>3</v>
      </c>
      <c r="F23" s="1">
        <v>4</v>
      </c>
      <c r="G23" s="1">
        <v>5</v>
      </c>
      <c r="I23" s="1" t="s">
        <v>16</v>
      </c>
      <c r="J23" s="1">
        <f>EXP(O12)</f>
        <v>3403.2426222319477</v>
      </c>
    </row>
    <row r="24" spans="3:7" ht="15">
      <c r="C24" s="1">
        <f>J23*EXP(O17*(C23^2)+O22*C23)</f>
        <v>3419.4664459470396</v>
      </c>
      <c r="D24" s="1">
        <f>J23*EXP(O17*(D23^2)+O22*D23)</f>
        <v>3387.9003758372364</v>
      </c>
      <c r="E24" s="1">
        <f>J23*EXP(O17*(E23^2)+O22*E23)</f>
        <v>3309.8610735160905</v>
      </c>
      <c r="F24" s="1">
        <f>J23*EXP(O17*(F23^2)+O22*F23)</f>
        <v>3188.5684846247864</v>
      </c>
      <c r="G24" s="1">
        <f>J23*EXP(O17*(G23^2)+O22*G23)</f>
        <v>3028.925440729631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Ghionea</dc:creator>
  <cp:keywords/>
  <dc:description/>
  <cp:lastModifiedBy/>
  <dcterms:created xsi:type="dcterms:W3CDTF">2010-08-15T14:15:06Z</dcterms:created>
  <dcterms:modified xsi:type="dcterms:W3CDTF">2015-06-04T13:24:21Z</dcterms:modified>
  <cp:category/>
  <cp:version/>
  <cp:contentType/>
  <cp:contentStatus/>
  <cp:revision>7</cp:revision>
</cp:coreProperties>
</file>