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05 iunie 2020 salubrizare_acord cadru\"/>
    </mc:Choice>
  </mc:AlternateContent>
  <bookViews>
    <workbookView xWindow="-120" yWindow="-120" windowWidth="29040" windowHeight="15840" activeTab="4"/>
  </bookViews>
  <sheets>
    <sheet name="Lista strazi" sheetId="1" r:id="rId1"/>
    <sheet name="subsecvent maxim " sheetId="2" r:id="rId2"/>
    <sheet name="subsecvent minim" sheetId="4" r:id="rId3"/>
    <sheet name="Cantitati" sheetId="3" r:id="rId4"/>
    <sheet name="valoare acord cadru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2" l="1"/>
  <c r="E51" i="2"/>
  <c r="P5" i="2" l="1"/>
  <c r="O5" i="2"/>
  <c r="H30" i="3" l="1"/>
  <c r="G30" i="3"/>
  <c r="H29" i="3"/>
  <c r="G29" i="3"/>
  <c r="H28" i="3"/>
  <c r="G28" i="3"/>
  <c r="G27" i="3"/>
  <c r="H27" i="3" s="1"/>
  <c r="G26" i="3"/>
  <c r="H26" i="3" s="1"/>
  <c r="E26" i="3"/>
  <c r="I25" i="3"/>
  <c r="G25" i="3"/>
  <c r="F25" i="3"/>
  <c r="H25" i="3" s="1"/>
  <c r="I24" i="3"/>
  <c r="G24" i="3"/>
  <c r="F24" i="3"/>
  <c r="H24" i="3" s="1"/>
  <c r="G23" i="3"/>
  <c r="F23" i="3"/>
  <c r="H23" i="3" s="1"/>
  <c r="H13" i="3"/>
  <c r="G13" i="3"/>
  <c r="H12" i="3"/>
  <c r="G12" i="3"/>
  <c r="H11" i="3"/>
  <c r="G11" i="3"/>
  <c r="G10" i="3"/>
  <c r="H10" i="3" s="1"/>
  <c r="G9" i="3"/>
  <c r="H9" i="3" s="1"/>
  <c r="E9" i="3"/>
  <c r="I8" i="3"/>
  <c r="G8" i="3"/>
  <c r="F8" i="3"/>
  <c r="H8" i="3" s="1"/>
  <c r="I7" i="3"/>
  <c r="G7" i="3"/>
  <c r="F7" i="3"/>
  <c r="H7" i="3" s="1"/>
  <c r="G6" i="3"/>
  <c r="F6" i="3"/>
  <c r="H6" i="3" s="1"/>
  <c r="D38" i="4"/>
  <c r="E37" i="4"/>
  <c r="E36" i="4"/>
  <c r="E30" i="4"/>
  <c r="D30" i="4"/>
  <c r="I28" i="4"/>
  <c r="F28" i="4"/>
  <c r="I27" i="4"/>
  <c r="F27" i="4"/>
  <c r="H27" i="4" s="1"/>
  <c r="I26" i="4"/>
  <c r="F26" i="4"/>
  <c r="I25" i="4"/>
  <c r="F25" i="4"/>
  <c r="H25" i="4" s="1"/>
  <c r="I24" i="4"/>
  <c r="F24" i="4"/>
  <c r="I23" i="4"/>
  <c r="F23" i="4"/>
  <c r="H23" i="4" s="1"/>
  <c r="I22" i="4"/>
  <c r="F22" i="4"/>
  <c r="I21" i="4"/>
  <c r="F21" i="4"/>
  <c r="H21" i="4" s="1"/>
  <c r="I20" i="4"/>
  <c r="F20" i="4"/>
  <c r="I19" i="4"/>
  <c r="F19" i="4"/>
  <c r="H19" i="4" s="1"/>
  <c r="I18" i="4"/>
  <c r="F18" i="4"/>
  <c r="I17" i="4"/>
  <c r="I30" i="4" s="1"/>
  <c r="F17" i="4"/>
  <c r="H17" i="4" s="1"/>
  <c r="L12" i="4"/>
  <c r="H12" i="4"/>
  <c r="M12" i="4" s="1"/>
  <c r="N12" i="4" s="1"/>
  <c r="G12" i="4"/>
  <c r="L11" i="4"/>
  <c r="H11" i="4"/>
  <c r="M11" i="4" s="1"/>
  <c r="N11" i="4" s="1"/>
  <c r="G11" i="4"/>
  <c r="L10" i="4"/>
  <c r="H10" i="4"/>
  <c r="M10" i="4" s="1"/>
  <c r="N10" i="4" s="1"/>
  <c r="G10" i="4"/>
  <c r="L9" i="4"/>
  <c r="G9" i="4"/>
  <c r="H9" i="4" s="1"/>
  <c r="M9" i="4" s="1"/>
  <c r="N9" i="4" s="1"/>
  <c r="K8" i="4"/>
  <c r="L8" i="4" s="1"/>
  <c r="G8" i="4"/>
  <c r="H8" i="4" s="1"/>
  <c r="M8" i="4" s="1"/>
  <c r="N8" i="4" s="1"/>
  <c r="E8" i="4"/>
  <c r="K7" i="4"/>
  <c r="L7" i="4" s="1"/>
  <c r="I7" i="4"/>
  <c r="G7" i="4"/>
  <c r="F7" i="4"/>
  <c r="H7" i="4" s="1"/>
  <c r="K6" i="4"/>
  <c r="L6" i="4" s="1"/>
  <c r="I6" i="4"/>
  <c r="G6" i="4"/>
  <c r="F6" i="4"/>
  <c r="H6" i="4" s="1"/>
  <c r="L5" i="4"/>
  <c r="G5" i="4"/>
  <c r="F5" i="4"/>
  <c r="H5" i="4" s="1"/>
  <c r="M5" i="4" s="1"/>
  <c r="E44" i="2"/>
  <c r="D44" i="2"/>
  <c r="E43" i="2"/>
  <c r="E42" i="2"/>
  <c r="E36" i="2"/>
  <c r="D36" i="2"/>
  <c r="F36" i="2" s="1"/>
  <c r="I34" i="2"/>
  <c r="F34" i="2"/>
  <c r="I33" i="2"/>
  <c r="F33" i="2"/>
  <c r="H33" i="2" s="1"/>
  <c r="I32" i="2"/>
  <c r="F32" i="2"/>
  <c r="I31" i="2"/>
  <c r="F31" i="2"/>
  <c r="H31" i="2" s="1"/>
  <c r="I30" i="2"/>
  <c r="F30" i="2"/>
  <c r="I29" i="2"/>
  <c r="F29" i="2"/>
  <c r="H29" i="2" s="1"/>
  <c r="I28" i="2"/>
  <c r="F28" i="2"/>
  <c r="I27" i="2"/>
  <c r="F27" i="2"/>
  <c r="H27" i="2" s="1"/>
  <c r="I26" i="2"/>
  <c r="F26" i="2"/>
  <c r="I25" i="2"/>
  <c r="F25" i="2"/>
  <c r="H25" i="2" s="1"/>
  <c r="I24" i="2"/>
  <c r="F24" i="2"/>
  <c r="I23" i="2"/>
  <c r="I36" i="2" s="1"/>
  <c r="F23" i="2"/>
  <c r="H23" i="2" s="1"/>
  <c r="F30" i="4" l="1"/>
  <c r="E38" i="4"/>
  <c r="M6" i="4"/>
  <c r="N6" i="4" s="1"/>
  <c r="M7" i="4"/>
  <c r="N7" i="4" s="1"/>
  <c r="M13" i="4"/>
  <c r="O5" i="4" s="1"/>
  <c r="N5" i="4"/>
  <c r="J17" i="4"/>
  <c r="G17" i="4"/>
  <c r="J19" i="4"/>
  <c r="G19" i="4"/>
  <c r="J21" i="4"/>
  <c r="G21" i="4"/>
  <c r="J23" i="4"/>
  <c r="G23" i="4"/>
  <c r="J25" i="4"/>
  <c r="G25" i="4"/>
  <c r="J27" i="4"/>
  <c r="G27" i="4"/>
  <c r="E40" i="4"/>
  <c r="H18" i="4"/>
  <c r="J18" i="4" s="1"/>
  <c r="H20" i="4"/>
  <c r="J20" i="4" s="1"/>
  <c r="H22" i="4"/>
  <c r="J22" i="4" s="1"/>
  <c r="H24" i="4"/>
  <c r="J24" i="4" s="1"/>
  <c r="H26" i="4"/>
  <c r="J26" i="4" s="1"/>
  <c r="H28" i="4"/>
  <c r="J28" i="4" s="1"/>
  <c r="J23" i="2"/>
  <c r="G23" i="2"/>
  <c r="J25" i="2"/>
  <c r="G25" i="2"/>
  <c r="G26" i="2"/>
  <c r="J27" i="2"/>
  <c r="G27" i="2"/>
  <c r="J29" i="2"/>
  <c r="G29" i="2"/>
  <c r="G30" i="2"/>
  <c r="J31" i="2"/>
  <c r="G31" i="2"/>
  <c r="J33" i="2"/>
  <c r="G33" i="2"/>
  <c r="G34" i="2"/>
  <c r="H24" i="2"/>
  <c r="J24" i="2" s="1"/>
  <c r="H26" i="2"/>
  <c r="J26" i="2" s="1"/>
  <c r="H28" i="2"/>
  <c r="J28" i="2" s="1"/>
  <c r="H30" i="2"/>
  <c r="J30" i="2" s="1"/>
  <c r="H32" i="2"/>
  <c r="J32" i="2" s="1"/>
  <c r="H34" i="2"/>
  <c r="J34" i="2" s="1"/>
  <c r="G26" i="4" l="1"/>
  <c r="G18" i="4"/>
  <c r="G22" i="4"/>
  <c r="J30" i="4"/>
  <c r="K30" i="4" s="1"/>
  <c r="L31" i="4" s="1"/>
  <c r="G28" i="4"/>
  <c r="G24" i="4"/>
  <c r="G20" i="4"/>
  <c r="G30" i="4" s="1"/>
  <c r="H30" i="4"/>
  <c r="N13" i="4"/>
  <c r="P5" i="4" s="1"/>
  <c r="J36" i="2"/>
  <c r="K36" i="2" s="1"/>
  <c r="L37" i="2" s="1"/>
  <c r="G32" i="2"/>
  <c r="G28" i="2"/>
  <c r="G24" i="2"/>
  <c r="G36" i="2" s="1"/>
  <c r="H36" i="2"/>
  <c r="M11" i="2" l="1"/>
  <c r="H12" i="2"/>
  <c r="M12" i="2" s="1"/>
  <c r="H11" i="2"/>
  <c r="G12" i="2"/>
  <c r="G11" i="2"/>
  <c r="M10" i="2" l="1"/>
  <c r="M9" i="2"/>
  <c r="N12" i="2"/>
  <c r="N11" i="2"/>
  <c r="N10" i="2"/>
  <c r="N9" i="2"/>
  <c r="N8" i="2"/>
  <c r="N7" i="2"/>
  <c r="N6" i="2"/>
  <c r="N5" i="2"/>
  <c r="H9" i="2"/>
  <c r="G9" i="2"/>
  <c r="L12" i="2"/>
  <c r="L11" i="2"/>
  <c r="L10" i="2"/>
  <c r="L9" i="2"/>
  <c r="L8" i="2"/>
  <c r="L7" i="2"/>
  <c r="L6" i="2"/>
  <c r="L5" i="2"/>
  <c r="E8" i="2" l="1"/>
  <c r="G8" i="2"/>
  <c r="H8" i="2" s="1"/>
  <c r="M8" i="2" s="1"/>
  <c r="K8" i="2"/>
  <c r="E11" i="1"/>
  <c r="E471" i="1"/>
  <c r="E470" i="1"/>
  <c r="E469" i="1"/>
  <c r="E464" i="1"/>
  <c r="E453" i="1"/>
  <c r="E445" i="1"/>
  <c r="E441" i="1"/>
  <c r="E424" i="1"/>
  <c r="E422" i="1"/>
  <c r="E418" i="1"/>
  <c r="E401" i="1"/>
  <c r="E395" i="1"/>
  <c r="E390" i="1"/>
  <c r="E389" i="1"/>
  <c r="E373" i="1"/>
  <c r="E369" i="1"/>
  <c r="E367" i="1"/>
  <c r="E362" i="1"/>
  <c r="E355" i="1"/>
  <c r="E352" i="1"/>
  <c r="E351" i="1"/>
  <c r="E350" i="1"/>
  <c r="E345" i="1"/>
  <c r="E342" i="1"/>
  <c r="E325" i="1"/>
  <c r="E324" i="1"/>
  <c r="E321" i="1"/>
  <c r="E318" i="1"/>
  <c r="E298" i="1"/>
  <c r="E297" i="1"/>
  <c r="E295" i="1"/>
  <c r="E273" i="1"/>
  <c r="E262" i="1"/>
  <c r="E258" i="1"/>
  <c r="E247" i="1"/>
  <c r="E245" i="1"/>
  <c r="E241" i="1"/>
  <c r="E233" i="1"/>
  <c r="E229" i="1"/>
  <c r="E209" i="1"/>
  <c r="E202" i="1"/>
  <c r="E196" i="1"/>
  <c r="E190" i="1"/>
  <c r="E186" i="1"/>
  <c r="E164" i="1"/>
  <c r="E151" i="1"/>
  <c r="E146" i="1"/>
  <c r="E141" i="1"/>
  <c r="E138" i="1"/>
  <c r="E95" i="1"/>
  <c r="E79" i="1"/>
  <c r="E77" i="1"/>
  <c r="E61" i="1"/>
  <c r="E57" i="1"/>
  <c r="E41" i="1"/>
  <c r="E29" i="1"/>
  <c r="H10" i="2" l="1"/>
  <c r="G10" i="2"/>
  <c r="K7" i="2" l="1"/>
  <c r="I7" i="2"/>
  <c r="G7" i="2"/>
  <c r="F7" i="2"/>
  <c r="H7" i="2" s="1"/>
  <c r="K6" i="2"/>
  <c r="I6" i="2"/>
  <c r="G6" i="2"/>
  <c r="F6" i="2"/>
  <c r="H6" i="2" s="1"/>
  <c r="G5" i="2"/>
  <c r="F5" i="2"/>
  <c r="H5" i="2" s="1"/>
  <c r="E472" i="1"/>
  <c r="M5" i="2" l="1"/>
  <c r="M6" i="2"/>
  <c r="M7" i="2"/>
  <c r="M17" i="2" l="1"/>
  <c r="N17" i="2" l="1"/>
</calcChain>
</file>

<file path=xl/sharedStrings.xml><?xml version="1.0" encoding="utf-8"?>
<sst xmlns="http://schemas.openxmlformats.org/spreadsheetml/2006/main" count="2488" uniqueCount="1129">
  <si>
    <t>NOMENCLATORUL STRAZILOR DIN TARGU MURES - 2019</t>
  </si>
  <si>
    <t>Nr. crt.</t>
  </si>
  <si>
    <r>
      <rPr>
        <b/>
        <sz val="11"/>
        <rFont val="Calibri Light"/>
        <family val="2"/>
        <scheme val="major"/>
      </rPr>
      <t>Denumirea strazilor</t>
    </r>
  </si>
  <si>
    <r>
      <rPr>
        <b/>
        <sz val="11"/>
        <rFont val="Calibri Light"/>
        <family val="2"/>
        <scheme val="major"/>
      </rPr>
      <t>Suprafata mp CF</t>
    </r>
  </si>
  <si>
    <t>1</t>
  </si>
  <si>
    <t>22 DECEMBRIE 1989</t>
  </si>
  <si>
    <t>2069</t>
  </si>
  <si>
    <t>asfalt</t>
  </si>
  <si>
    <t>dale</t>
  </si>
  <si>
    <t>2</t>
  </si>
  <si>
    <t>8 MARTI E</t>
  </si>
  <si>
    <t>1450</t>
  </si>
  <si>
    <t>asfalt/balast</t>
  </si>
  <si>
    <t>3</t>
  </si>
  <si>
    <t>ABRUDULUI</t>
  </si>
  <si>
    <t>155</t>
  </si>
  <si>
    <t>167</t>
  </si>
  <si>
    <t>calup</t>
  </si>
  <si>
    <t>4</t>
  </si>
  <si>
    <t>ACARULUI</t>
  </si>
  <si>
    <t>112</t>
  </si>
  <si>
    <t>140</t>
  </si>
  <si>
    <t>5</t>
  </si>
  <si>
    <t>ADRIAN HIDOS</t>
  </si>
  <si>
    <t>350</t>
  </si>
  <si>
    <t>beton</t>
  </si>
  <si>
    <t>6</t>
  </si>
  <si>
    <t>AEROPORTULUI</t>
  </si>
  <si>
    <t>212</t>
  </si>
  <si>
    <t>156</t>
  </si>
  <si>
    <t>balast</t>
  </si>
  <si>
    <t>nu are</t>
  </si>
  <si>
    <t>7</t>
  </si>
  <si>
    <t>AGRICULTORILOR</t>
  </si>
  <si>
    <t>620</t>
  </si>
  <si>
    <t>8</t>
  </si>
  <si>
    <t>AIUDULUI</t>
  </si>
  <si>
    <t>150</t>
  </si>
  <si>
    <t>9</t>
  </si>
  <si>
    <t>ALBA IULIA</t>
  </si>
  <si>
    <t>470</t>
  </si>
  <si>
    <t>10</t>
  </si>
  <si>
    <t>ALBINEI</t>
  </si>
  <si>
    <t>276</t>
  </si>
  <si>
    <t>180</t>
  </si>
  <si>
    <t>11</t>
  </si>
  <si>
    <t>ALEEA CARP ATI</t>
  </si>
  <si>
    <t>960</t>
  </si>
  <si>
    <t>12</t>
  </si>
  <si>
    <t>ALEEA CONSTRUCTORILOR</t>
  </si>
  <si>
    <t>351</t>
  </si>
  <si>
    <t>275</t>
  </si>
  <si>
    <t>13</t>
  </si>
  <si>
    <t>ALEEA CORNISA</t>
  </si>
  <si>
    <t>890</t>
  </si>
  <si>
    <t>14</t>
  </si>
  <si>
    <t>ALEEA COVASNA</t>
  </si>
  <si>
    <t>456</t>
  </si>
  <si>
    <r>
      <rPr>
        <b/>
        <sz val="11"/>
        <rFont val="Calibri Light"/>
        <family val="2"/>
        <scheme val="major"/>
      </rPr>
      <t>15</t>
    </r>
  </si>
  <si>
    <t>ALEEA HATEG</t>
  </si>
  <si>
    <t>595</t>
  </si>
  <si>
    <t>16</t>
  </si>
  <si>
    <t>ALEEA SAVINESTI</t>
  </si>
  <si>
    <t>354</t>
  </si>
  <si>
    <t>17</t>
  </si>
  <si>
    <t>ALEEA STRAMBA</t>
  </si>
  <si>
    <t>18</t>
  </si>
  <si>
    <t>ALEEA TAMPLARILOR</t>
  </si>
  <si>
    <t>195</t>
  </si>
  <si>
    <t>198</t>
  </si>
  <si>
    <t>19</t>
  </si>
  <si>
    <t>ALEEA VRANCEA</t>
  </si>
  <si>
    <t>209</t>
  </si>
  <si>
    <t>280</t>
  </si>
  <si>
    <t>20</t>
  </si>
  <si>
    <t>ALEXANDRU PAPIU ILARIAN</t>
  </si>
  <si>
    <t>1120</t>
  </si>
  <si>
    <t>pavaj</t>
  </si>
  <si>
    <t>21</t>
  </si>
  <si>
    <t>ALEXANDRU VLAHUTA</t>
  </si>
  <si>
    <t>200</t>
  </si>
  <si>
    <t>22</t>
  </si>
  <si>
    <t>ALUNIS</t>
  </si>
  <si>
    <t>215</t>
  </si>
  <si>
    <t>459</t>
  </si>
  <si>
    <t>23</t>
  </si>
  <si>
    <t>AMSTERDAM</t>
  </si>
  <si>
    <t>260</t>
  </si>
  <si>
    <t>24</t>
  </si>
  <si>
    <t>AMURGULUI</t>
  </si>
  <si>
    <t>88</t>
  </si>
  <si>
    <t>90</t>
  </si>
  <si>
    <t>25</t>
  </si>
  <si>
    <t>ANA IPATESCU</t>
  </si>
  <si>
    <t>262</t>
  </si>
  <si>
    <t>250</t>
  </si>
  <si>
    <t>26</t>
  </si>
  <si>
    <t>APADUCTULUI</t>
  </si>
  <si>
    <t>540</t>
  </si>
  <si>
    <t>537</t>
  </si>
  <si>
    <t>27</t>
  </si>
  <si>
    <t>APELOR</t>
  </si>
  <si>
    <t>28</t>
  </si>
  <si>
    <t>APICULTORILOR</t>
  </si>
  <si>
    <t>873</t>
  </si>
  <si>
    <t>29</t>
  </si>
  <si>
    <t>ARANYJANOS</t>
  </si>
  <si>
    <t>388</t>
  </si>
  <si>
    <t>420</t>
  </si>
  <si>
    <t>asfalt/dale</t>
  </si>
  <si>
    <t>30</t>
  </si>
  <si>
    <t>ARGESULUI</t>
  </si>
  <si>
    <t>399</t>
  </si>
  <si>
    <t>440</t>
  </si>
  <si>
    <t>31</t>
  </si>
  <si>
    <t>ARIESULUI</t>
  </si>
  <si>
    <t>203</t>
  </si>
  <si>
    <t>205</t>
  </si>
  <si>
    <t>32</t>
  </si>
  <si>
    <t>ARINULUI</t>
  </si>
  <si>
    <t>54</t>
  </si>
  <si>
    <t>362</t>
  </si>
  <si>
    <t>33</t>
  </si>
  <si>
    <t>ARMONIEI</t>
  </si>
  <si>
    <t>449</t>
  </si>
  <si>
    <t>450</t>
  </si>
  <si>
    <t>34</t>
  </si>
  <si>
    <t>ARTEI</t>
  </si>
  <si>
    <t>163</t>
  </si>
  <si>
    <t>190</t>
  </si>
  <si>
    <t>35</t>
  </si>
  <si>
    <t>ATEN A</t>
  </si>
  <si>
    <t>96</t>
  </si>
  <si>
    <t>36</t>
  </si>
  <si>
    <t>AUREL FILIMON</t>
  </si>
  <si>
    <t>305</t>
  </si>
  <si>
    <t>300</t>
  </si>
  <si>
    <t>37</t>
  </si>
  <si>
    <t>AVRAM IANCU</t>
  </si>
  <si>
    <t>1157</t>
  </si>
  <si>
    <t>asfalt+beton</t>
  </si>
  <si>
    <t>38</t>
  </si>
  <si>
    <t>AZUGA</t>
  </si>
  <si>
    <t>49</t>
  </si>
  <si>
    <t>39</t>
  </si>
  <si>
    <t>AZURULUI</t>
  </si>
  <si>
    <t>122</t>
  </si>
  <si>
    <t>121</t>
  </si>
  <si>
    <t>40</t>
  </si>
  <si>
    <t>BAILOR</t>
  </si>
  <si>
    <t>103</t>
  </si>
  <si>
    <t>102</t>
  </si>
  <si>
    <t>41</t>
  </si>
  <si>
    <t>BALADEI</t>
  </si>
  <si>
    <t>130</t>
  </si>
  <si>
    <t>42</t>
  </si>
  <si>
    <t>BANAT</t>
  </si>
  <si>
    <t>520</t>
  </si>
  <si>
    <t>43</t>
  </si>
  <si>
    <t>BANEASA</t>
  </si>
  <si>
    <t>3990</t>
  </si>
  <si>
    <t>44</t>
  </si>
  <si>
    <t>BARAGANULUI</t>
  </si>
  <si>
    <t>760</t>
  </si>
  <si>
    <t>45</t>
  </si>
  <si>
    <t>BARAJULUI</t>
  </si>
  <si>
    <t>980</t>
  </si>
  <si>
    <t>46</t>
  </si>
  <si>
    <t>BARBU STEFANESCU DELAVRANCEA</t>
  </si>
  <si>
    <t>183</t>
  </si>
  <si>
    <t>182</t>
  </si>
  <si>
    <t>47</t>
  </si>
  <si>
    <t>BARTOK BELA</t>
  </si>
  <si>
    <t>331</t>
  </si>
  <si>
    <t>220</t>
  </si>
  <si>
    <t>48</t>
  </si>
  <si>
    <t>BEGA</t>
  </si>
  <si>
    <t>775</t>
  </si>
  <si>
    <t>815</t>
  </si>
  <si>
    <t>BELSUGULUI</t>
  </si>
  <si>
    <t>486</t>
  </si>
  <si>
    <t>50</t>
  </si>
  <si>
    <t>BENEFALAU</t>
  </si>
  <si>
    <t>237</t>
  </si>
  <si>
    <t>288</t>
  </si>
  <si>
    <t>51</t>
  </si>
  <si>
    <t>BERLIN</t>
  </si>
  <si>
    <t>222</t>
  </si>
  <si>
    <t>52</t>
  </si>
  <si>
    <t>BERZEI</t>
  </si>
  <si>
    <t>63</t>
  </si>
  <si>
    <t>120</t>
  </si>
  <si>
    <t>beton asfalt</t>
  </si>
  <si>
    <t>53</t>
  </si>
  <si>
    <t>BETHLEN GABOR</t>
  </si>
  <si>
    <t>297</t>
  </si>
  <si>
    <t>298</t>
  </si>
  <si>
    <t>BICAZULUI</t>
  </si>
  <si>
    <t>55</t>
  </si>
  <si>
    <t>BIHORULUI</t>
  </si>
  <si>
    <t>113</t>
  </si>
  <si>
    <t>110</t>
  </si>
  <si>
    <t>56</t>
  </si>
  <si>
    <t>BISTRITEI</t>
  </si>
  <si>
    <t>57</t>
  </si>
  <si>
    <t>BOBALNA</t>
  </si>
  <si>
    <t>248</t>
  </si>
  <si>
    <t>236</t>
  </si>
  <si>
    <t>58</t>
  </si>
  <si>
    <t>BODONISANDOR</t>
  </si>
  <si>
    <t>108</t>
  </si>
  <si>
    <t>115</t>
  </si>
  <si>
    <t>59</t>
  </si>
  <si>
    <t>BODOR PETER</t>
  </si>
  <si>
    <t>451</t>
  </si>
  <si>
    <t>364</t>
  </si>
  <si>
    <t>60</t>
  </si>
  <si>
    <t>BOGATEI</t>
  </si>
  <si>
    <t>448</t>
  </si>
  <si>
    <t>442</t>
  </si>
  <si>
    <t>61</t>
  </si>
  <si>
    <t>BOGDAN PETRICEICU HASDEU</t>
  </si>
  <si>
    <t>491</t>
  </si>
  <si>
    <t>62</t>
  </si>
  <si>
    <t>BOLYAI FARKAS</t>
  </si>
  <si>
    <t>881</t>
  </si>
  <si>
    <t>BORSOSTAMAS</t>
  </si>
  <si>
    <t>269</t>
  </si>
  <si>
    <t>268</t>
  </si>
  <si>
    <t>64</t>
  </si>
  <si>
    <t>BORZESTI</t>
  </si>
  <si>
    <t>65</t>
  </si>
  <si>
    <t>BRADULUI</t>
  </si>
  <si>
    <t>507</t>
  </si>
  <si>
    <t>700</t>
  </si>
  <si>
    <t>66</t>
  </si>
  <si>
    <t>BRAILA</t>
  </si>
  <si>
    <t>224</t>
  </si>
  <si>
    <t>550</t>
  </si>
  <si>
    <t>67</t>
  </si>
  <si>
    <t>BRANULUI</t>
  </si>
  <si>
    <t>363</t>
  </si>
  <si>
    <t>68</t>
  </si>
  <si>
    <t>BRASOVULUI</t>
  </si>
  <si>
    <t>69</t>
  </si>
  <si>
    <t>BUCEGI</t>
  </si>
  <si>
    <t>151</t>
  </si>
  <si>
    <t>160</t>
  </si>
  <si>
    <t>70</t>
  </si>
  <si>
    <t>BUCINULUI</t>
  </si>
  <si>
    <t>761</t>
  </si>
  <si>
    <t>71</t>
  </si>
  <si>
    <t>BUCURESTI</t>
  </si>
  <si>
    <t>72</t>
  </si>
  <si>
    <t>BUDAI NAGY ANTAL</t>
  </si>
  <si>
    <t>371</t>
  </si>
  <si>
    <t>380</t>
  </si>
  <si>
    <t>73</t>
  </si>
  <si>
    <t>BUDAPESTA</t>
  </si>
  <si>
    <t>74</t>
  </si>
  <si>
    <t>BUDIULUI</t>
  </si>
  <si>
    <t>1682</t>
  </si>
  <si>
    <t>75</t>
  </si>
  <si>
    <t>BUJORULUI</t>
  </si>
  <si>
    <t>264</t>
  </si>
  <si>
    <t>76</t>
  </si>
  <si>
    <t>BULEVARDUL 1 DECEMBRIE 1918</t>
  </si>
  <si>
    <t>3473</t>
  </si>
  <si>
    <t>77</t>
  </si>
  <si>
    <t>BULEVARDUL 1848</t>
  </si>
  <si>
    <t>1472</t>
  </si>
  <si>
    <t>2578</t>
  </si>
  <si>
    <t>78</t>
  </si>
  <si>
    <t>BULEVARDUL CETATII (fosta ION ANTONESCU)</t>
  </si>
  <si>
    <t>116</t>
  </si>
  <si>
    <t>79</t>
  </si>
  <si>
    <t>BULEVARDUL PANDURILOR</t>
  </si>
  <si>
    <t>1599</t>
  </si>
  <si>
    <t>80</t>
  </si>
  <si>
    <t>BUREBISTA</t>
  </si>
  <si>
    <t>81</t>
  </si>
  <si>
    <t>BUSUIOCULUI</t>
  </si>
  <si>
    <t>284</t>
  </si>
  <si>
    <t>82</t>
  </si>
  <si>
    <t>CALARASILOR</t>
  </si>
  <si>
    <t>1617</t>
  </si>
  <si>
    <t>83</t>
  </si>
  <si>
    <t>CALEASIGHISOAREI</t>
  </si>
  <si>
    <t>3765</t>
  </si>
  <si>
    <t>84</t>
  </si>
  <si>
    <t>CALI MAN ULUI</t>
  </si>
  <si>
    <t>240</t>
  </si>
  <si>
    <t>85</t>
  </si>
  <si>
    <t>CAMINULUI</t>
  </si>
  <si>
    <t>455</t>
  </si>
  <si>
    <t>600</t>
  </si>
  <si>
    <t>86</t>
  </si>
  <si>
    <t>CAMPULUI</t>
  </si>
  <si>
    <t>287</t>
  </si>
  <si>
    <t>87</t>
  </si>
  <si>
    <t>CAPRIOAREI</t>
  </si>
  <si>
    <t>189</t>
  </si>
  <si>
    <t>CARAIMAN</t>
  </si>
  <si>
    <t>270</t>
  </si>
  <si>
    <t>89</t>
  </si>
  <si>
    <t>CASINULUI</t>
  </si>
  <si>
    <t>168</t>
  </si>
  <si>
    <t>CEAHLAU</t>
  </si>
  <si>
    <t>91</t>
  </si>
  <si>
    <t>CEANGAILOR</t>
  </si>
  <si>
    <t>525</t>
  </si>
  <si>
    <t>92</t>
  </si>
  <si>
    <t>CERBULUI</t>
  </si>
  <si>
    <t>295</t>
  </si>
  <si>
    <t>93</t>
  </si>
  <si>
    <t>CERNAVODA</t>
  </si>
  <si>
    <t>127</t>
  </si>
  <si>
    <t>94</t>
  </si>
  <si>
    <t>CERNEI</t>
  </si>
  <si>
    <t>157</t>
  </si>
  <si>
    <t>95</t>
  </si>
  <si>
    <t>CETINEI</t>
  </si>
  <si>
    <t>443</t>
  </si>
  <si>
    <t>CIBINULUI</t>
  </si>
  <si>
    <t>98</t>
  </si>
  <si>
    <t>97</t>
  </si>
  <si>
    <t>CIOCANULUI</t>
  </si>
  <si>
    <t>188</t>
  </si>
  <si>
    <t>CIOCARLIEI</t>
  </si>
  <si>
    <t>99</t>
  </si>
  <si>
    <t>CIRESULUI</t>
  </si>
  <si>
    <t>142</t>
  </si>
  <si>
    <t>100</t>
  </si>
  <si>
    <t>CISNADIE</t>
  </si>
  <si>
    <t>253</t>
  </si>
  <si>
    <t>101</t>
  </si>
  <si>
    <t>CIUCAS</t>
  </si>
  <si>
    <t>281</t>
  </si>
  <si>
    <t>266</t>
  </si>
  <si>
    <t>CIUCULUI</t>
  </si>
  <si>
    <t>252</t>
  </si>
  <si>
    <t>265</t>
  </si>
  <si>
    <t>CLOSCA</t>
  </si>
  <si>
    <t>104</t>
  </si>
  <si>
    <t>COLEGIULUI (fosta BRIGADIERILOR)</t>
  </si>
  <si>
    <t>105</t>
  </si>
  <si>
    <t>CONSTANDIN HAGI STOIAN</t>
  </si>
  <si>
    <t>690</t>
  </si>
  <si>
    <t>106</t>
  </si>
  <si>
    <t>CONSTANTIN DOBROGEANU GHEREA</t>
  </si>
  <si>
    <t>435</t>
  </si>
  <si>
    <t>107</t>
  </si>
  <si>
    <t>CORNESTI</t>
  </si>
  <si>
    <t>118</t>
  </si>
  <si>
    <t>1390</t>
  </si>
  <si>
    <t>GEORGE COSBUC</t>
  </si>
  <si>
    <t>192</t>
  </si>
  <si>
    <t>109</t>
  </si>
  <si>
    <t>COSMINULUI</t>
  </si>
  <si>
    <t>219</t>
  </si>
  <si>
    <t>COTITURADEJOS</t>
  </si>
  <si>
    <t>nu are nu are</t>
  </si>
  <si>
    <t>111</t>
  </si>
  <si>
    <t>COTULUI</t>
  </si>
  <si>
    <t>153</t>
  </si>
  <si>
    <t>1215</t>
  </si>
  <si>
    <t>CRANGULUI</t>
  </si>
  <si>
    <t>174</t>
  </si>
  <si>
    <t>CRINULUI</t>
  </si>
  <si>
    <t>210</t>
  </si>
  <si>
    <t>114</t>
  </si>
  <si>
    <t>CRISAN</t>
  </si>
  <si>
    <t>CRISTESTI</t>
  </si>
  <si>
    <t>CRISULUI</t>
  </si>
  <si>
    <t>272</t>
  </si>
  <si>
    <t>117</t>
  </si>
  <si>
    <t>CRIZANTEMELOR</t>
  </si>
  <si>
    <t>CUCULUI</t>
  </si>
  <si>
    <t>119</t>
  </si>
  <si>
    <t>CUGIR</t>
  </si>
  <si>
    <t>323</t>
  </si>
  <si>
    <t>CUTEZANTEI</t>
  </si>
  <si>
    <t>1263</t>
  </si>
  <si>
    <t>CUZA VODA</t>
  </si>
  <si>
    <t>1066</t>
  </si>
  <si>
    <t>SPORTIVILOR (reden DR.CZAKO JOZSEF)</t>
  </si>
  <si>
    <t>123</t>
  </si>
  <si>
    <t>DAMBOVITEI</t>
  </si>
  <si>
    <t>355</t>
  </si>
  <si>
    <t>432</t>
  </si>
  <si>
    <t>124</t>
  </si>
  <si>
    <t>DAMBUL PIETROS</t>
  </si>
  <si>
    <t>413</t>
  </si>
  <si>
    <t>415</t>
  </si>
  <si>
    <t>125</t>
  </si>
  <si>
    <t>DEALULUI</t>
  </si>
  <si>
    <t>732</t>
  </si>
  <si>
    <t>126</t>
  </si>
  <si>
    <t>DECEBAL</t>
  </si>
  <si>
    <t>730</t>
  </si>
  <si>
    <t>DEPOZITELOR</t>
  </si>
  <si>
    <t>1720</t>
  </si>
  <si>
    <t>128</t>
  </si>
  <si>
    <t>DEVA</t>
  </si>
  <si>
    <t>178</t>
  </si>
  <si>
    <t>129</t>
  </si>
  <si>
    <t>DEZROBIRII</t>
  </si>
  <si>
    <t>1285</t>
  </si>
  <si>
    <t>DIMITRIE CANTEMIR</t>
  </si>
  <si>
    <t>138</t>
  </si>
  <si>
    <t>pavaj/asfalt</t>
  </si>
  <si>
    <t>131</t>
  </si>
  <si>
    <t>DOROBANTILOR</t>
  </si>
  <si>
    <t>670</t>
  </si>
  <si>
    <t>132</t>
  </si>
  <si>
    <t>DOSA ELEK</t>
  </si>
  <si>
    <t>133</t>
  </si>
  <si>
    <t>DR. C.CIUGUDEANU (fosta FURCII)</t>
  </si>
  <si>
    <t>304</t>
  </si>
  <si>
    <t>310</t>
  </si>
  <si>
    <t>134</t>
  </si>
  <si>
    <t>DR. EMIL A.DANDEA</t>
  </si>
  <si>
    <t>135</t>
  </si>
  <si>
    <t>DR.PONGRACZ ANTAL SANDOR</t>
  </si>
  <si>
    <t>136</t>
  </si>
  <si>
    <t>DUMBRAVEI</t>
  </si>
  <si>
    <t>137</t>
  </si>
  <si>
    <t>DUZILOR</t>
  </si>
  <si>
    <t>ECATERINA VARGA</t>
  </si>
  <si>
    <t>139</t>
  </si>
  <si>
    <t>EDEN</t>
  </si>
  <si>
    <t>1092</t>
  </si>
  <si>
    <t>EPISCOP DAVID FERENC</t>
  </si>
  <si>
    <t>141</t>
  </si>
  <si>
    <t>EPISCOP IOAN BOB</t>
  </si>
  <si>
    <t>147</t>
  </si>
  <si>
    <t>500</t>
  </si>
  <si>
    <t>EROU LOCOTENENT PETRE POPESCU (fosta SIPOTULUI)</t>
  </si>
  <si>
    <t>143</t>
  </si>
  <si>
    <t>EVREILOR MARTIRI</t>
  </si>
  <si>
    <t>144</t>
  </si>
  <si>
    <t>FABRICII DE ZAHAR</t>
  </si>
  <si>
    <t>334</t>
  </si>
  <si>
    <t>325</t>
  </si>
  <si>
    <t>145</t>
  </si>
  <si>
    <t>FAGARASULUI</t>
  </si>
  <si>
    <t>FAGET</t>
  </si>
  <si>
    <t>FANATELOR</t>
  </si>
  <si>
    <t>433</t>
  </si>
  <si>
    <t>410</t>
  </si>
  <si>
    <t>148</t>
  </si>
  <si>
    <t>FANTANII</t>
  </si>
  <si>
    <t>149</t>
  </si>
  <si>
    <t>FLORILOR</t>
  </si>
  <si>
    <t>FOISOR</t>
  </si>
  <si>
    <t>FRAGILOR</t>
  </si>
  <si>
    <t>152</t>
  </si>
  <si>
    <t>FRANZ LISZT</t>
  </si>
  <si>
    <t>165</t>
  </si>
  <si>
    <t>FREDERIC JOLIOT CURIE</t>
  </si>
  <si>
    <t>249</t>
  </si>
  <si>
    <t>337</t>
  </si>
  <si>
    <t>154</t>
  </si>
  <si>
    <t>FRUNZEI</t>
  </si>
  <si>
    <t>FURNICILOR</t>
  </si>
  <si>
    <t>FURTUNEI</t>
  </si>
  <si>
    <t>GABOR ARON</t>
  </si>
  <si>
    <t>360</t>
  </si>
  <si>
    <t>158</t>
  </si>
  <si>
    <t>GALFFY MIHALY</t>
  </si>
  <si>
    <t>159</t>
  </si>
  <si>
    <t>GAROFITEI</t>
  </si>
  <si>
    <t>277</t>
  </si>
  <si>
    <t>GEN.ION DUMITRACHE</t>
  </si>
  <si>
    <t>715</t>
  </si>
  <si>
    <t>161</t>
  </si>
  <si>
    <t>GENERALGHEORGHE AVRAMESCU</t>
  </si>
  <si>
    <t>162</t>
  </si>
  <si>
    <t>GEORGE ENESCU</t>
  </si>
  <si>
    <t>225</t>
  </si>
  <si>
    <t>asfalt pavaj</t>
  </si>
  <si>
    <t>GHEORGHE DOJA</t>
  </si>
  <si>
    <t>4930</t>
  </si>
  <si>
    <t>164</t>
  </si>
  <si>
    <t>GHEORGHE MARINESCU</t>
  </si>
  <si>
    <t>1807</t>
  </si>
  <si>
    <t>GHEORGHE POP DE BASESTI</t>
  </si>
  <si>
    <t>166</t>
  </si>
  <si>
    <t>GHEORGHE SINCAI</t>
  </si>
  <si>
    <t>194</t>
  </si>
  <si>
    <t>GHIOCELULUI</t>
  </si>
  <si>
    <t>283</t>
  </si>
  <si>
    <t>GLADIOLELOR</t>
  </si>
  <si>
    <t>169</t>
  </si>
  <si>
    <t>GLORIEI</t>
  </si>
  <si>
    <t>258</t>
  </si>
  <si>
    <t>247</t>
  </si>
  <si>
    <t>170</t>
  </si>
  <si>
    <t>GODEANU</t>
  </si>
  <si>
    <t>552</t>
  </si>
  <si>
    <t>171</t>
  </si>
  <si>
    <t>GOVORA</t>
  </si>
  <si>
    <t>172</t>
  </si>
  <si>
    <t>GRADINARILOR</t>
  </si>
  <si>
    <t>301</t>
  </si>
  <si>
    <t>346</t>
  </si>
  <si>
    <t>dale/calup</t>
  </si>
  <si>
    <t>173</t>
  </si>
  <si>
    <t>GRAPEI -este cuprinsa in CF PANSELUTELOR</t>
  </si>
  <si>
    <t>562</t>
  </si>
  <si>
    <t>GURGHIULUI</t>
  </si>
  <si>
    <t>340</t>
  </si>
  <si>
    <t>175</t>
  </si>
  <si>
    <t>HEGYI LAJOS</t>
  </si>
  <si>
    <t>285</t>
  </si>
  <si>
    <t>176</t>
  </si>
  <si>
    <t>HENRYCOANDA</t>
  </si>
  <si>
    <t>pavele</t>
  </si>
  <si>
    <t>177</t>
  </si>
  <si>
    <t>HINTS OTTO</t>
  </si>
  <si>
    <t>HOMORODULUI</t>
  </si>
  <si>
    <t>179</t>
  </si>
  <si>
    <t>HORIA</t>
  </si>
  <si>
    <t>400</t>
  </si>
  <si>
    <t>HOTARULUI</t>
  </si>
  <si>
    <t>1000</t>
  </si>
  <si>
    <t>181</t>
  </si>
  <si>
    <t>HUNEDOARA</t>
  </si>
  <si>
    <t>597</t>
  </si>
  <si>
    <t>IALOMITEI</t>
  </si>
  <si>
    <t>242</t>
  </si>
  <si>
    <t>241</t>
  </si>
  <si>
    <t>IERNUTULUI</t>
  </si>
  <si>
    <t>184</t>
  </si>
  <si>
    <t>lLIE MUNTEANU</t>
  </si>
  <si>
    <t>185</t>
  </si>
  <si>
    <t>INFRATIRII</t>
  </si>
  <si>
    <t>748</t>
  </si>
  <si>
    <t>745</t>
  </si>
  <si>
    <t>186</t>
  </si>
  <si>
    <t>INGUSTA</t>
  </si>
  <si>
    <t>187</t>
  </si>
  <si>
    <t>INSULEI</t>
  </si>
  <si>
    <t>1740</t>
  </si>
  <si>
    <t>INTRE MOVILE</t>
  </si>
  <si>
    <t>INULUI</t>
  </si>
  <si>
    <t>IOAN VESCAN</t>
  </si>
  <si>
    <t>650</t>
  </si>
  <si>
    <t>191</t>
  </si>
  <si>
    <t>ION BUTEANU</t>
  </si>
  <si>
    <t>515</t>
  </si>
  <si>
    <t>ION CREANGA</t>
  </si>
  <si>
    <t>193</t>
  </si>
  <si>
    <t>ION HELIADE RADULESCU</t>
  </si>
  <si>
    <t>ION LUCA CARAGIALE</t>
  </si>
  <si>
    <t>251</t>
  </si>
  <si>
    <t>ION MIHUT</t>
  </si>
  <si>
    <t>196</t>
  </si>
  <si>
    <t>ION VLASIU</t>
  </si>
  <si>
    <t>278</t>
  </si>
  <si>
    <t>197</t>
  </si>
  <si>
    <t>IOSIF HODOS</t>
  </si>
  <si>
    <t>381</t>
  </si>
  <si>
    <t>ISLAZULUI</t>
  </si>
  <si>
    <t>199</t>
  </si>
  <si>
    <t>IULIU MANIU</t>
  </si>
  <si>
    <t>405</t>
  </si>
  <si>
    <t>640</t>
  </si>
  <si>
    <t>IZVORUL RECE</t>
  </si>
  <si>
    <t>201</t>
  </si>
  <si>
    <t>IZVORULUI</t>
  </si>
  <si>
    <t>asfalt asfalt</t>
  </si>
  <si>
    <t>202</t>
  </si>
  <si>
    <t>POSTEI (reden JEAN CALVIN)</t>
  </si>
  <si>
    <t>JEAN MONNET</t>
  </si>
  <si>
    <t>204</t>
  </si>
  <si>
    <t>JILAVEI</t>
  </si>
  <si>
    <t>JIULUI</t>
  </si>
  <si>
    <t>206</t>
  </si>
  <si>
    <t>JUSTITIEI</t>
  </si>
  <si>
    <t>207</t>
  </si>
  <si>
    <t>KOOS FERENC</t>
  </si>
  <si>
    <t>344</t>
  </si>
  <si>
    <t>208</t>
  </si>
  <si>
    <t>KOROSI CSOMA SANDOR</t>
  </si>
  <si>
    <t>312</t>
  </si>
  <si>
    <t>KOS KAROLY (fosta FABRICILOR)</t>
  </si>
  <si>
    <t>880</t>
  </si>
  <si>
    <t>KOTELES SAMUEL</t>
  </si>
  <si>
    <t>383</t>
  </si>
  <si>
    <t>211</t>
  </si>
  <si>
    <t>KOZMA BELA (fosta HARGHITEI)</t>
  </si>
  <si>
    <t>LACRAMIOAREI</t>
  </si>
  <si>
    <t>234</t>
  </si>
  <si>
    <t>213</t>
  </si>
  <si>
    <t>LACULUI</t>
  </si>
  <si>
    <t>214</t>
  </si>
  <si>
    <t>LALELELOR</t>
  </si>
  <si>
    <t>608</t>
  </si>
  <si>
    <t>LAMAITEI</t>
  </si>
  <si>
    <t>286</t>
  </si>
  <si>
    <t>216</t>
  </si>
  <si>
    <t>LAPUSNA</t>
  </si>
  <si>
    <t>217</t>
  </si>
  <si>
    <t>LAVANDEI</t>
  </si>
  <si>
    <t>395</t>
  </si>
  <si>
    <t>218</t>
  </si>
  <si>
    <t>LEBEDEI</t>
  </si>
  <si>
    <t>321</t>
  </si>
  <si>
    <t>LEV NICOLAEVICI TOLSTOI</t>
  </si>
  <si>
    <t>LIBERTATII</t>
  </si>
  <si>
    <t>3994</t>
  </si>
  <si>
    <t>221</t>
  </si>
  <si>
    <t>LICEULUI</t>
  </si>
  <si>
    <t>1339</t>
  </si>
  <si>
    <t>LILIACULUI</t>
  </si>
  <si>
    <t>223</t>
  </si>
  <si>
    <t>LISABONA</t>
  </si>
  <si>
    <t>pamant</t>
  </si>
  <si>
    <t>LIVEZENI</t>
  </si>
  <si>
    <t>1859</t>
  </si>
  <si>
    <t>LIVEZII</t>
  </si>
  <si>
    <t>226</t>
  </si>
  <si>
    <t>LIVIU REBREANU( fosta GRIVITA ROSIE)</t>
  </si>
  <si>
    <t>227</t>
  </si>
  <si>
    <t>LONDRA</t>
  </si>
  <si>
    <t>228</t>
  </si>
  <si>
    <t>LOUIS PASTEUR</t>
  </si>
  <si>
    <t>229</t>
  </si>
  <si>
    <t>LUCEAFARULUI</t>
  </si>
  <si>
    <t>230</t>
  </si>
  <si>
    <t>LUCERNEI</t>
  </si>
  <si>
    <t>231</t>
  </si>
  <si>
    <t>LUDUSULUI</t>
  </si>
  <si>
    <t>232</t>
  </si>
  <si>
    <t>LUNTRASILOR</t>
  </si>
  <si>
    <t>460</t>
  </si>
  <si>
    <t>233</t>
  </si>
  <si>
    <t>MARTON ARON (fosta LUPENI)</t>
  </si>
  <si>
    <t>320</t>
  </si>
  <si>
    <t>LUTULUI</t>
  </si>
  <si>
    <t>235</t>
  </si>
  <si>
    <t>LUXEMBURG</t>
  </si>
  <si>
    <t>MACINISULUI</t>
  </si>
  <si>
    <t>MACINULUI</t>
  </si>
  <si>
    <t>238</t>
  </si>
  <si>
    <t>MADACH IMRE</t>
  </si>
  <si>
    <t>239</t>
  </si>
  <si>
    <t>MADRID</t>
  </si>
  <si>
    <t>MAGUREI</t>
  </si>
  <si>
    <t>495</t>
  </si>
  <si>
    <t>MARAMURES</t>
  </si>
  <si>
    <t>425</t>
  </si>
  <si>
    <t>MARASTI</t>
  </si>
  <si>
    <t>292</t>
  </si>
  <si>
    <t>584</t>
  </si>
  <si>
    <t>asfalt/pavaj</t>
  </si>
  <si>
    <t>243</t>
  </si>
  <si>
    <t>MARGARETELOR</t>
  </si>
  <si>
    <t>1340</t>
  </si>
  <si>
    <t>244</t>
  </si>
  <si>
    <t>TOPLITA (reden MARTIN LUTER)</t>
  </si>
  <si>
    <t>245 246</t>
  </si>
  <si>
    <t>MARULUI</t>
  </si>
  <si>
    <t>MESTECANISULUI</t>
  </si>
  <si>
    <t>397</t>
  </si>
  <si>
    <t>MICA</t>
  </si>
  <si>
    <t>MIHAI EMINESCU</t>
  </si>
  <si>
    <t>655</t>
  </si>
  <si>
    <t>MIHAI VITEAZU</t>
  </si>
  <si>
    <t>972</t>
  </si>
  <si>
    <t>MIHAIL KOGALNICEANU</t>
  </si>
  <si>
    <t>MILCOVULUI</t>
  </si>
  <si>
    <t>316</t>
  </si>
  <si>
    <t>MIMOZELOR</t>
  </si>
  <si>
    <t>MIORITEI</t>
  </si>
  <si>
    <t>578</t>
  </si>
  <si>
    <t>577</t>
  </si>
  <si>
    <t>254</t>
  </si>
  <si>
    <t>MITROPOLIT ANDREI SAGUNA</t>
  </si>
  <si>
    <t>403</t>
  </si>
  <si>
    <t>404</t>
  </si>
  <si>
    <t>255</t>
  </si>
  <si>
    <t>MOLDOVEI</t>
  </si>
  <si>
    <t>1316</t>
  </si>
  <si>
    <t>256</t>
  </si>
  <si>
    <t>MOLTER KAROLY</t>
  </si>
  <si>
    <t>257</t>
  </si>
  <si>
    <t>MORESTI</t>
  </si>
  <si>
    <t>MORII</t>
  </si>
  <si>
    <t>390</t>
  </si>
  <si>
    <t>259</t>
  </si>
  <si>
    <t>MOTRULUI</t>
  </si>
  <si>
    <t>MUGURILOR</t>
  </si>
  <si>
    <t>261</t>
  </si>
  <si>
    <t>MUNCH</t>
  </si>
  <si>
    <t>480</t>
  </si>
  <si>
    <t>MUNCITORILOR</t>
  </si>
  <si>
    <t>263</t>
  </si>
  <si>
    <t>MUNTENIA</t>
  </si>
  <si>
    <t>MURESENI</t>
  </si>
  <si>
    <t>MURESULUI</t>
  </si>
  <si>
    <t>1180</t>
  </si>
  <si>
    <t>NAGY PAL (fosta CODRULUI)</t>
  </si>
  <si>
    <t>267</t>
  </si>
  <si>
    <t>NAGYSZABO FERENC</t>
  </si>
  <si>
    <t>NARCISELOR</t>
  </si>
  <si>
    <t>373</t>
  </si>
  <si>
    <t>NAVODARI</t>
  </si>
  <si>
    <t>NEGOIULUI</t>
  </si>
  <si>
    <t>1391</t>
  </si>
  <si>
    <t>271</t>
  </si>
  <si>
    <t>NICOLAE BALCESCU</t>
  </si>
  <si>
    <t>asfalt+pavaj</t>
  </si>
  <si>
    <t>NICOLAE GRIGORESCU</t>
  </si>
  <si>
    <t>339</t>
  </si>
  <si>
    <t>273</t>
  </si>
  <si>
    <t>NICOLAE IORGA</t>
  </si>
  <si>
    <t>274</t>
  </si>
  <si>
    <t>NIRAJULUl</t>
  </si>
  <si>
    <t>NORDULUI</t>
  </si>
  <si>
    <t>NUCULUI</t>
  </si>
  <si>
    <t>NUFARULUI</t>
  </si>
  <si>
    <t>OITUZULUI</t>
  </si>
  <si>
    <t>279</t>
  </si>
  <si>
    <t>OLTULUI</t>
  </si>
  <si>
    <t>398</t>
  </si>
  <si>
    <t>PACII</t>
  </si>
  <si>
    <t>471</t>
  </si>
  <si>
    <t>PADES</t>
  </si>
  <si>
    <t>282</t>
  </si>
  <si>
    <t>PADURII</t>
  </si>
  <si>
    <t>850</t>
  </si>
  <si>
    <t>PAINII</t>
  </si>
  <si>
    <t>308</t>
  </si>
  <si>
    <t>PAJKO KAROLY (fosta C.F.R.)</t>
  </si>
  <si>
    <t>PALTINIS</t>
  </si>
  <si>
    <t>PANSELUTELOR</t>
  </si>
  <si>
    <t>315</t>
  </si>
  <si>
    <t>PARANGULUI</t>
  </si>
  <si>
    <t>1308</t>
  </si>
  <si>
    <t>PARAULUI</t>
  </si>
  <si>
    <t>289</t>
  </si>
  <si>
    <t>PARC SPORTIV MUNICIPAL</t>
  </si>
  <si>
    <t>290</t>
  </si>
  <si>
    <t>PARCUL EROILOR ROMANI</t>
  </si>
  <si>
    <t>291</t>
  </si>
  <si>
    <t>PARCUL LUPTATORILOR ANTICOMUNISTI</t>
  </si>
  <si>
    <t>PARIS</t>
  </si>
  <si>
    <t>493</t>
  </si>
  <si>
    <t>293</t>
  </si>
  <si>
    <t>PASAJAVAS</t>
  </si>
  <si>
    <t>294</t>
  </si>
  <si>
    <t>PASAJ PALAS</t>
  </si>
  <si>
    <t>PASAJ SCARICICA</t>
  </si>
  <si>
    <t>358</t>
  </si>
  <si>
    <t>296</t>
  </si>
  <si>
    <t>PASAJ ULOSTROVULUI</t>
  </si>
  <si>
    <t>PASAJUL PADURII</t>
  </si>
  <si>
    <t>PASUNII</t>
  </si>
  <si>
    <t>333</t>
  </si>
  <si>
    <t>299</t>
  </si>
  <si>
    <t>PAVEL CHINEZU</t>
  </si>
  <si>
    <t>PETRI ADAM</t>
  </si>
  <si>
    <t>PETRILA</t>
  </si>
  <si>
    <t>302</t>
  </si>
  <si>
    <t>PETRU DOBRA</t>
  </si>
  <si>
    <t>510</t>
  </si>
  <si>
    <t>303</t>
  </si>
  <si>
    <t>PETRU MAIOR</t>
  </si>
  <si>
    <t>PIATA ARMATEI</t>
  </si>
  <si>
    <t>917</t>
  </si>
  <si>
    <t>PIATA BERNADY GYORGY</t>
  </si>
  <si>
    <t>327</t>
  </si>
  <si>
    <t>379</t>
  </si>
  <si>
    <t>PIATA CARDINAL IULIU HOSSU (fosta BULGARILOR)</t>
  </si>
  <si>
    <t>307</t>
  </si>
  <si>
    <t>PIATA GARII</t>
  </si>
  <si>
    <t>PIATA MARASESTI</t>
  </si>
  <si>
    <t>309</t>
  </si>
  <si>
    <t>PIATA MATEI CORVIN</t>
  </si>
  <si>
    <t>PIATA MEMORANDUMULUI</t>
  </si>
  <si>
    <t>345</t>
  </si>
  <si>
    <t>311</t>
  </si>
  <si>
    <t>PIATA ONESTI</t>
  </si>
  <si>
    <t>367</t>
  </si>
  <si>
    <t>PIATA ORASELOR INFRATITE</t>
  </si>
  <si>
    <t>313</t>
  </si>
  <si>
    <t>PIATA PETOFI SANDOR</t>
  </si>
  <si>
    <t>314</t>
  </si>
  <si>
    <t>PIATA REPUBLICII</t>
  </si>
  <si>
    <t>PIATA TEATRULUI</t>
  </si>
  <si>
    <t>PIATA TRANDAFIRILOR</t>
  </si>
  <si>
    <t>1248</t>
  </si>
  <si>
    <t>317</t>
  </si>
  <si>
    <t>PIATA UNIRII</t>
  </si>
  <si>
    <t>318</t>
  </si>
  <si>
    <t>PIATA VICTORIEI</t>
  </si>
  <si>
    <t>319</t>
  </si>
  <si>
    <t>PIATRA CORBULUI</t>
  </si>
  <si>
    <t>580</t>
  </si>
  <si>
    <t>PIATRA DE MOARA</t>
  </si>
  <si>
    <t>SZECHENYI ISTVAN (fosta PINTILIE ILIE)</t>
  </si>
  <si>
    <t>322</t>
  </si>
  <si>
    <t>PLAIULUI</t>
  </si>
  <si>
    <t>369</t>
  </si>
  <si>
    <t>calup+asfalt</t>
  </si>
  <si>
    <t>PLATOULUI</t>
  </si>
  <si>
    <t>324</t>
  </si>
  <si>
    <t>PLEVNA</t>
  </si>
  <si>
    <t>PLOPILOR</t>
  </si>
  <si>
    <t>326</t>
  </si>
  <si>
    <t>PLT.ADJ. DAVID RUSU</t>
  </si>
  <si>
    <t>PLUGARILOR</t>
  </si>
  <si>
    <t>146</t>
  </si>
  <si>
    <t>328</t>
  </si>
  <si>
    <t>PLUTELOR</t>
  </si>
  <si>
    <t>1964</t>
  </si>
  <si>
    <t>329</t>
  </si>
  <si>
    <t>PODENI</t>
  </si>
  <si>
    <t>1071</t>
  </si>
  <si>
    <t>330</t>
  </si>
  <si>
    <t>POLIGRAFIEI</t>
  </si>
  <si>
    <t>POMICULTORILOR</t>
  </si>
  <si>
    <t>1052</t>
  </si>
  <si>
    <t>332</t>
  </si>
  <si>
    <t>POMILOR</t>
  </si>
  <si>
    <t>PORUMBULUI</t>
  </si>
  <si>
    <t>asfalt nu are</t>
  </si>
  <si>
    <t>POSADA</t>
  </si>
  <si>
    <t>335</t>
  </si>
  <si>
    <t>POTOPULUI</t>
  </si>
  <si>
    <t>336</t>
  </si>
  <si>
    <t>PRAGA</t>
  </si>
  <si>
    <t>PRAHOVEI</t>
  </si>
  <si>
    <t>338</t>
  </si>
  <si>
    <t>PREDEAL</t>
  </si>
  <si>
    <t>1369</t>
  </si>
  <si>
    <t>PREOT STEFAN RUSU</t>
  </si>
  <si>
    <t>PRIETENIEI</t>
  </si>
  <si>
    <t>341</t>
  </si>
  <si>
    <t>PRIMARIEI</t>
  </si>
  <si>
    <t>342</t>
  </si>
  <si>
    <t>PRIMAVERII</t>
  </si>
  <si>
    <t>343</t>
  </si>
  <si>
    <t>PRIVIGHETORII</t>
  </si>
  <si>
    <t>PROF.DR.GRIGORE PLOESTEANU</t>
  </si>
  <si>
    <t>PROF.DR.SIMION C.MANDRESCU</t>
  </si>
  <si>
    <t>PROF.DR.VASILE SABADEANU</t>
  </si>
  <si>
    <t>347</t>
  </si>
  <si>
    <t>PROGRESULUI</t>
  </si>
  <si>
    <t>361</t>
  </si>
  <si>
    <t>348</t>
  </si>
  <si>
    <t xml:space="preserve">PRUTULUI </t>
  </si>
  <si>
    <t>RAMPEI</t>
  </si>
  <si>
    <t>RAMURELE</t>
  </si>
  <si>
    <t>RANDUNELELOR</t>
  </si>
  <si>
    <t>352</t>
  </si>
  <si>
    <t>RASARITULUI</t>
  </si>
  <si>
    <t>353</t>
  </si>
  <si>
    <t>RECOLTEI</t>
  </si>
  <si>
    <t>REGELE FERDINAND</t>
  </si>
  <si>
    <t>30 DECEMBRIE (REGELE MIHAI 1)</t>
  </si>
  <si>
    <t>356</t>
  </si>
  <si>
    <t>REGINA EUSABETA</t>
  </si>
  <si>
    <t>357</t>
  </si>
  <si>
    <t>REMETEA</t>
  </si>
  <si>
    <t>4670</t>
  </si>
  <si>
    <t>RESITA</t>
  </si>
  <si>
    <t>359</t>
  </si>
  <si>
    <t>RETEZATULUI</t>
  </si>
  <si>
    <t>REVOLUTIEI</t>
  </si>
  <si>
    <t>660</t>
  </si>
  <si>
    <t>RODNEI</t>
  </si>
  <si>
    <t>RODNICIEI</t>
  </si>
  <si>
    <t>ROMA</t>
  </si>
  <si>
    <t>CONSTANTIN ROMANU VIVU</t>
  </si>
  <si>
    <t>365</t>
  </si>
  <si>
    <t>ROMULUS GUGA (fosta ARADULUI)</t>
  </si>
  <si>
    <t>366</t>
  </si>
  <si>
    <t>ROVINARI</t>
  </si>
  <si>
    <t>1250</t>
  </si>
  <si>
    <t>ROVINE</t>
  </si>
  <si>
    <t>368</t>
  </si>
  <si>
    <t>ROZELOR</t>
  </si>
  <si>
    <t>ROZMARINULUI</t>
  </si>
  <si>
    <t>1900</t>
  </si>
  <si>
    <t>370</t>
  </si>
  <si>
    <t>SALCAMILOR</t>
  </si>
  <si>
    <t>SALCIILOR</t>
  </si>
  <si>
    <t>372</t>
  </si>
  <si>
    <t>SALISTE</t>
  </si>
  <si>
    <t>SANTANA</t>
  </si>
  <si>
    <t>374</t>
  </si>
  <si>
    <t>SAPEI</t>
  </si>
  <si>
    <t>375</t>
  </si>
  <si>
    <t>SARGUINTEI</t>
  </si>
  <si>
    <t>1446</t>
  </si>
  <si>
    <t>376</t>
  </si>
  <si>
    <t>SAVIN ESTI</t>
  </si>
  <si>
    <t>asfalt dale</t>
  </si>
  <si>
    <t>377</t>
  </si>
  <si>
    <t>SCURTA</t>
  </si>
  <si>
    <t>378</t>
  </si>
  <si>
    <t>SEBESULUI</t>
  </si>
  <si>
    <t>SECERN</t>
  </si>
  <si>
    <t>SECUILOR MARTIRI</t>
  </si>
  <si>
    <t>437</t>
  </si>
  <si>
    <t>asfalt/calup</t>
  </si>
  <si>
    <t>SELIMBAR</t>
  </si>
  <si>
    <t>382</t>
  </si>
  <si>
    <t>SEMANATORILOR</t>
  </si>
  <si>
    <t>SEMENIC</t>
  </si>
  <si>
    <t>384</t>
  </si>
  <si>
    <t>SERAFIM DUICU</t>
  </si>
  <si>
    <t>385</t>
  </si>
  <si>
    <t>SERG.MAJOR IOAN ROMAN</t>
  </si>
  <si>
    <t>SERG. MAJOR IONEL GIURGHI</t>
  </si>
  <si>
    <t>387</t>
  </si>
  <si>
    <t>SERG.MAJOR LAZAR BLEJNARI</t>
  </si>
  <si>
    <t>SERG.MAJOR MIRCEA ROBU</t>
  </si>
  <si>
    <t>389</t>
  </si>
  <si>
    <t>SF.STEFAN</t>
  </si>
  <si>
    <t>SFANTUL IOAN</t>
  </si>
  <si>
    <t>958</t>
  </si>
  <si>
    <t>391</t>
  </si>
  <si>
    <t>SINAIA</t>
  </si>
  <si>
    <t>392</t>
  </si>
  <si>
    <t>SIRETULUI</t>
  </si>
  <si>
    <t>393</t>
  </si>
  <si>
    <t>SITARILOR</t>
  </si>
  <si>
    <t>394</t>
  </si>
  <si>
    <t>SLATINA</t>
  </si>
  <si>
    <t>SOFIA</t>
  </si>
  <si>
    <t>396</t>
  </si>
  <si>
    <t>SOIMILOR</t>
  </si>
  <si>
    <t>SOLIDARITATII</t>
  </si>
  <si>
    <t>SOMESULUI</t>
  </si>
  <si>
    <t>546</t>
  </si>
  <si>
    <t>SOMNULUI</t>
  </si>
  <si>
    <t>505</t>
  </si>
  <si>
    <t>SPICULUI</t>
  </si>
  <si>
    <t>401</t>
  </si>
  <si>
    <t>SPITALUL VECHI</t>
  </si>
  <si>
    <t>402</t>
  </si>
  <si>
    <t>STEFAN CEL MARE</t>
  </si>
  <si>
    <t>STEFAN CICIO POP</t>
  </si>
  <si>
    <t>STEJARULUI</t>
  </si>
  <si>
    <t>STELELOR</t>
  </si>
  <si>
    <t>STRAMBA</t>
  </si>
  <si>
    <t>468</t>
  </si>
  <si>
    <t>SUBPADURE</t>
  </si>
  <si>
    <t>408</t>
  </si>
  <si>
    <t>SUBSTEJARIS</t>
  </si>
  <si>
    <t>beton/nu are</t>
  </si>
  <si>
    <t>409</t>
  </si>
  <si>
    <t>SUCEAVA</t>
  </si>
  <si>
    <t>SUDULUI</t>
  </si>
  <si>
    <t>411</t>
  </si>
  <si>
    <t>SURIANU</t>
  </si>
  <si>
    <t>SZOTYORI ISTVAN</t>
  </si>
  <si>
    <t>TAMAS ERNO (fosta ELBA)</t>
  </si>
  <si>
    <t>414</t>
  </si>
  <si>
    <t>TARGULUI</t>
  </si>
  <si>
    <t>TARNAVEI</t>
  </si>
  <si>
    <t>416</t>
  </si>
  <si>
    <t>TAZLAULUI</t>
  </si>
  <si>
    <t>417</t>
  </si>
  <si>
    <t>TEILOR</t>
  </si>
  <si>
    <t>418</t>
  </si>
  <si>
    <t>TELEKI SAMUEL</t>
  </si>
  <si>
    <t>625</t>
  </si>
  <si>
    <t>419</t>
  </si>
  <si>
    <t>TESATORILOR</t>
  </si>
  <si>
    <t>TIMISULUI</t>
  </si>
  <si>
    <t>421</t>
  </si>
  <si>
    <t>TINERETULUI</t>
  </si>
  <si>
    <t>TISEI</t>
  </si>
  <si>
    <t>TOAMNEI</t>
  </si>
  <si>
    <t>424</t>
  </si>
  <si>
    <t>TRAIAN MOSOIU</t>
  </si>
  <si>
    <t>TRANSILVANIA</t>
  </si>
  <si>
    <t>950</t>
  </si>
  <si>
    <t>426</t>
  </si>
  <si>
    <t>TREBELY</t>
  </si>
  <si>
    <t>427</t>
  </si>
  <si>
    <t>TREIERISULUI</t>
  </si>
  <si>
    <t>428</t>
  </si>
  <si>
    <t>TRIFOIULUI</t>
  </si>
  <si>
    <t>429</t>
  </si>
  <si>
    <t>TROTUSULUI</t>
  </si>
  <si>
    <t>430</t>
  </si>
  <si>
    <t>TUDOR VLADIMIRESCU</t>
  </si>
  <si>
    <t>4553</t>
  </si>
  <si>
    <t>431</t>
  </si>
  <si>
    <t>TURNU ROSU</t>
  </si>
  <si>
    <t>TURZII</t>
  </si>
  <si>
    <t>TUSNAD</t>
  </si>
  <si>
    <t>434</t>
  </si>
  <si>
    <t>ULCIORULUI</t>
  </si>
  <si>
    <t>UNITATII</t>
  </si>
  <si>
    <t>436</t>
  </si>
  <si>
    <t>UNOMAI (in Cartea Alba 1 MAI)</t>
  </si>
  <si>
    <t>URCUSULUI</t>
  </si>
  <si>
    <t>438</t>
  </si>
  <si>
    <t>UZINEI</t>
  </si>
  <si>
    <t>439</t>
  </si>
  <si>
    <t>VALEA RECE</t>
  </si>
  <si>
    <t>VANATORILOR</t>
  </si>
  <si>
    <t>441</t>
  </si>
  <si>
    <t>VASILE GOLDIS</t>
  </si>
  <si>
    <t>VASILE LUCACIU</t>
  </si>
  <si>
    <t>VASILE LUPU (fosta PIONIERILOR)</t>
  </si>
  <si>
    <t>444</t>
  </si>
  <si>
    <t>VERDE</t>
  </si>
  <si>
    <t>445</t>
  </si>
  <si>
    <t>VERII</t>
  </si>
  <si>
    <t>1196</t>
  </si>
  <si>
    <t>VICTOR BABES</t>
  </si>
  <si>
    <t>648</t>
  </si>
  <si>
    <t>447</t>
  </si>
  <si>
    <t>VIENA</t>
  </si>
  <si>
    <t>V1ILE DEALUL BUDIULUI</t>
  </si>
  <si>
    <t>804</t>
  </si>
  <si>
    <t>VIILE DEALUL MIC</t>
  </si>
  <si>
    <t>1300</t>
  </si>
  <si>
    <t>VIITORULUI</t>
  </si>
  <si>
    <t xml:space="preserve">asfalt </t>
  </si>
  <si>
    <t>VIOLETELOR</t>
  </si>
  <si>
    <t>452</t>
  </si>
  <si>
    <t>VISEULUI</t>
  </si>
  <si>
    <t>453</t>
  </si>
  <si>
    <t>VLADEASA</t>
  </si>
  <si>
    <t>454</t>
  </si>
  <si>
    <t>VOINICENILOR</t>
  </si>
  <si>
    <t>4892</t>
  </si>
  <si>
    <t>VULCAN</t>
  </si>
  <si>
    <t>VULTURILOR</t>
  </si>
  <si>
    <t>457</t>
  </si>
  <si>
    <t>ZAGAZULUI</t>
  </si>
  <si>
    <t>458</t>
  </si>
  <si>
    <t>ZAMBILEI</t>
  </si>
  <si>
    <t>ZANELOR</t>
  </si>
  <si>
    <t>ZARANDULUI</t>
  </si>
  <si>
    <t>461</t>
  </si>
  <si>
    <t>ZARNESTI</t>
  </si>
  <si>
    <t>462</t>
  </si>
  <si>
    <t>ZEFIRULUI</t>
  </si>
  <si>
    <t>463</t>
  </si>
  <si>
    <t>ZENO VANCEA</t>
  </si>
  <si>
    <t>464</t>
  </si>
  <si>
    <t>ZEYK DOMOKOS</t>
  </si>
  <si>
    <t>465</t>
  </si>
  <si>
    <t>ZIDARILOR</t>
  </si>
  <si>
    <t>Centralizator Tg Mures CCP</t>
  </si>
  <si>
    <t xml:space="preserve">Nr. Crt. </t>
  </si>
  <si>
    <t>Denumire Operatiune</t>
  </si>
  <si>
    <t>Suprafata/ Cantitate</t>
  </si>
  <si>
    <t>Frecventa Sapt.</t>
  </si>
  <si>
    <t>Frecventa Lunara</t>
  </si>
  <si>
    <t>Suprafata sapt.</t>
  </si>
  <si>
    <t>Suprafata Lunara</t>
  </si>
  <si>
    <t>Norma de Lucru</t>
  </si>
  <si>
    <t>U.M</t>
  </si>
  <si>
    <t>Tarif                  (lei fara TVA)</t>
  </si>
  <si>
    <t>Tarif                     (lei incl. TVA)</t>
  </si>
  <si>
    <t>Suma lunara (lei fara TVA)</t>
  </si>
  <si>
    <t>Suma lunara (lei incl. TVA)</t>
  </si>
  <si>
    <t>Maturat Manual + Intretinere</t>
  </si>
  <si>
    <t xml:space="preserve">  1000 mp</t>
  </si>
  <si>
    <t>Maturat si Aspirat Mecanic</t>
  </si>
  <si>
    <t>Curatat rigole</t>
  </si>
  <si>
    <t>1000 mp</t>
  </si>
  <si>
    <t>Total General</t>
  </si>
  <si>
    <t>Suma totala Contract     (Inclusiv TVA)</t>
  </si>
  <si>
    <t>Suna totala Contract            (fara TVA)</t>
  </si>
  <si>
    <t>mp</t>
  </si>
  <si>
    <t xml:space="preserve">Lungime </t>
  </si>
  <si>
    <t xml:space="preserve">Imbracaminte carosabil </t>
  </si>
  <si>
    <t>Imbracaminte trotuar</t>
  </si>
  <si>
    <t>macadam</t>
  </si>
  <si>
    <t>Stropit carosabili</t>
  </si>
  <si>
    <t>Intretinere spatii verzi</t>
  </si>
  <si>
    <t>Spalat carosabil si trotuare mecanizat</t>
  </si>
  <si>
    <t>Evacuare deseuri clandestine</t>
  </si>
  <si>
    <t>Spalat cu presiune balize de beton, stalpisori, marcaje termoplast, balustrazi, etc.</t>
  </si>
  <si>
    <t>to</t>
  </si>
  <si>
    <t>nr crt</t>
  </si>
  <si>
    <t>luna</t>
  </si>
  <si>
    <t>cantitate (tone)</t>
  </si>
  <si>
    <t>deseuri stradale</t>
  </si>
  <si>
    <t>deseuri menajere</t>
  </si>
  <si>
    <t>deseuri pupulatie</t>
  </si>
  <si>
    <t>deseuri pers juridice</t>
  </si>
  <si>
    <t>tarif populatie 10.03 lei cu tva</t>
  </si>
  <si>
    <t>tarif persoane juridice 49.66 lei tona cu tva</t>
  </si>
  <si>
    <t>la o populatie de 134290 persoane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</si>
  <si>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</si>
  <si>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</si>
  <si>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</si>
  <si>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</si>
  <si>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</si>
  <si>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</si>
  <si>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</si>
  <si>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</si>
  <si>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</si>
  <si>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</si>
  <si>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</si>
  <si>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</si>
  <si>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curatenia toamna-primavara</t>
  </si>
  <si>
    <t>tone depuse la groapa</t>
  </si>
  <si>
    <t>Salubrizare stradala</t>
  </si>
  <si>
    <t>subsecvent maxim</t>
  </si>
  <si>
    <t>colectare si transport deseuri</t>
  </si>
  <si>
    <t>luna cu TVA</t>
  </si>
  <si>
    <t>an cu TVA</t>
  </si>
  <si>
    <t>Total:</t>
  </si>
  <si>
    <t>tutal</t>
  </si>
  <si>
    <t>Colectare si transport deseuri</t>
  </si>
  <si>
    <t>tone</t>
  </si>
  <si>
    <t>Cantitati maxime estimate</t>
  </si>
  <si>
    <t>Cantitati minime estimate</t>
  </si>
  <si>
    <t xml:space="preserve">Valoare acord cadru 2 ani </t>
  </si>
  <si>
    <t>lei fara TVA</t>
  </si>
  <si>
    <t>lei cu TVA</t>
  </si>
  <si>
    <t>total</t>
  </si>
  <si>
    <t>subsecvent minim</t>
  </si>
  <si>
    <t>Voalare acord cadru:</t>
  </si>
  <si>
    <t xml:space="preserve">2 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</si>
</sst>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6">
    <font>
      <sz val="11"/>
      <color theme="1"/>
      <name val="Calibri"/>
      <family val="2"/>
      <scheme val="minor"/>
    </font>
    <font>
      <b/>
      <sz val="13"/>
      <name val="Calibri"/>
      <family val="2"/>
    </font>
    <font>
      <b/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Calibri "/>
    </font>
    <font>
      <sz val="9"/>
      <color theme="1"/>
      <name val="Calibri "/>
    </font>
    <font>
      <sz val="9"/>
      <color rgb="FF000000"/>
      <name val="Calibri "/>
    </font>
    <font>
      <b/>
      <sz val="9"/>
      <color theme="1"/>
      <name val="Calibri 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4" fontId="2" fillId="0" borderId="4" xfId="0" applyNumberFormat="1" applyFont="1" applyBorder="1" applyAlignment="1">
      <alignment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4" fontId="3" fillId="2" borderId="14" xfId="0" applyNumberFormat="1" applyFont="1" applyFill="1" applyBorder="1" applyAlignment="1">
      <alignment vertical="center"/>
    </xf>
    <xf numFmtId="4" fontId="3" fillId="2" borderId="15" xfId="0" applyNumberFormat="1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/>
    <xf numFmtId="0" fontId="0" fillId="0" borderId="0" xfId="0" applyAlignment="1">
      <alignment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49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/>
    <xf numFmtId="4" fontId="0" fillId="0" borderId="5" xfId="0" applyNumberForma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8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165" fontId="8" fillId="6" borderId="5" xfId="0" applyNumberFormat="1" applyFont="1" applyFill="1" applyBorder="1" applyAlignment="1">
      <alignment horizontal="right" vertical="center"/>
    </xf>
    <xf numFmtId="165" fontId="0" fillId="6" borderId="5" xfId="0" applyNumberFormat="1" applyFill="1" applyBorder="1" applyAlignment="1">
      <alignment horizontal="right"/>
    </xf>
    <xf numFmtId="165" fontId="0" fillId="6" borderId="11" xfId="0" applyNumberFormat="1" applyFill="1" applyBorder="1" applyAlignment="1">
      <alignment horizontal="right" vertical="center"/>
    </xf>
    <xf numFmtId="165" fontId="0" fillId="6" borderId="5" xfId="0" applyNumberFormat="1" applyFill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center" vertical="center" wrapText="1"/>
    </xf>
    <xf numFmtId="49" fontId="0" fillId="0" borderId="26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13" fillId="0" borderId="0" xfId="0" applyFont="1"/>
    <xf numFmtId="4" fontId="13" fillId="0" borderId="0" xfId="0" applyNumberFormat="1" applyFont="1"/>
    <xf numFmtId="49" fontId="0" fillId="0" borderId="20" xfId="0" applyNumberFormat="1" applyFill="1" applyBorder="1" applyAlignment="1">
      <alignment wrapText="1"/>
    </xf>
    <xf numFmtId="4" fontId="0" fillId="0" borderId="0" xfId="0" applyNumberFormat="1"/>
    <xf numFmtId="4" fontId="0" fillId="0" borderId="20" xfId="0" applyNumberFormat="1" applyFill="1" applyBorder="1"/>
    <xf numFmtId="4" fontId="0" fillId="0" borderId="5" xfId="0" applyNumberFormat="1" applyFill="1" applyBorder="1"/>
    <xf numFmtId="4" fontId="12" fillId="5" borderId="29" xfId="0" applyNumberFormat="1" applyFont="1" applyFill="1" applyBorder="1"/>
    <xf numFmtId="4" fontId="12" fillId="8" borderId="5" xfId="0" applyNumberFormat="1" applyFont="1" applyFill="1" applyBorder="1"/>
    <xf numFmtId="4" fontId="0" fillId="2" borderId="11" xfId="0" applyNumberFormat="1" applyFill="1" applyBorder="1"/>
    <xf numFmtId="4" fontId="0" fillId="0" borderId="25" xfId="0" applyNumberFormat="1" applyBorder="1"/>
    <xf numFmtId="4" fontId="12" fillId="0" borderId="30" xfId="0" applyNumberFormat="1" applyFont="1" applyBorder="1"/>
    <xf numFmtId="4" fontId="0" fillId="2" borderId="30" xfId="0" applyNumberFormat="1" applyFill="1" applyBorder="1"/>
    <xf numFmtId="4" fontId="0" fillId="9" borderId="30" xfId="0" applyNumberFormat="1" applyFill="1" applyBorder="1"/>
    <xf numFmtId="0" fontId="0" fillId="0" borderId="27" xfId="0" applyBorder="1"/>
    <xf numFmtId="0" fontId="0" fillId="0" borderId="31" xfId="0" applyBorder="1"/>
    <xf numFmtId="0" fontId="0" fillId="0" borderId="2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22" xfId="0" applyBorder="1"/>
    <xf numFmtId="0" fontId="0" fillId="0" borderId="0" xfId="0" applyBorder="1"/>
    <xf numFmtId="0" fontId="0" fillId="0" borderId="34" xfId="0" applyBorder="1"/>
    <xf numFmtId="4" fontId="7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4" fontId="0" fillId="0" borderId="18" xfId="0" applyNumberFormat="1" applyBorder="1"/>
    <xf numFmtId="0" fontId="0" fillId="0" borderId="35" xfId="0" applyBorder="1"/>
    <xf numFmtId="0" fontId="0" fillId="0" borderId="36" xfId="0" applyBorder="1"/>
    <xf numFmtId="0" fontId="12" fillId="0" borderId="3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" fontId="12" fillId="7" borderId="17" xfId="0" applyNumberFormat="1" applyFont="1" applyFill="1" applyBorder="1" applyAlignment="1">
      <alignment horizont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4" fontId="3" fillId="0" borderId="4" xfId="0" applyNumberFormat="1" applyFon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7" fillId="0" borderId="17" xfId="0" applyFont="1" applyBorder="1" applyAlignment="1">
      <alignment horizontal="right" wrapText="1"/>
    </xf>
    <xf numFmtId="0" fontId="8" fillId="0" borderId="18" xfId="0" applyFont="1" applyBorder="1" applyAlignment="1">
      <alignment horizontal="right" wrapText="1"/>
    </xf>
    <xf numFmtId="4" fontId="10" fillId="0" borderId="11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4" fillId="0" borderId="30" xfId="0" applyFont="1" applyBorder="1"/>
    <xf numFmtId="0" fontId="14" fillId="0" borderId="0" xfId="0" applyFont="1"/>
    <xf numFmtId="0" fontId="14" fillId="0" borderId="1" xfId="0" applyFont="1" applyBorder="1"/>
    <xf numFmtId="0" fontId="14" fillId="0" borderId="3" xfId="0" applyFont="1" applyBorder="1"/>
    <xf numFmtId="4" fontId="15" fillId="0" borderId="17" xfId="0" applyNumberFormat="1" applyFont="1" applyBorder="1"/>
    <xf numFmtId="4" fontId="15" fillId="0" borderId="1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4"/>
  <sheetViews>
    <sheetView topLeftCell="A460" workbookViewId="0">
      <selection activeCell="E472" sqref="E472"/>
    </sheetView>
  </sheetViews>
  <sheetFormatPr defaultRowHeight="15"/>
  <cols>
    <col min="1" max="1" width="3.5703125" customWidth="1"/>
    <col min="2" max="2" width="6.5703125" customWidth="1"/>
    <col min="3" max="3" width="47.42578125" customWidth="1"/>
    <col min="4" max="4" width="19.85546875" customWidth="1"/>
    <col min="5" max="5" width="13" customWidth="1"/>
    <col min="6" max="6" width="16.140625" customWidth="1"/>
    <col min="7" max="7" width="15.5703125" customWidth="1"/>
  </cols>
  <sheetData>
    <row r="1" spans="2:7" ht="15.75" thickBot="1"/>
    <row r="2" spans="2:7">
      <c r="B2" s="121" t="s">
        <v>0</v>
      </c>
      <c r="C2" s="122"/>
      <c r="D2" s="122"/>
      <c r="E2" s="122"/>
      <c r="F2" s="122"/>
      <c r="G2" s="123"/>
    </row>
    <row r="3" spans="2:7">
      <c r="B3" s="124"/>
      <c r="C3" s="125"/>
      <c r="D3" s="125"/>
      <c r="E3" s="125"/>
      <c r="F3" s="125"/>
      <c r="G3" s="126"/>
    </row>
    <row r="4" spans="2:7">
      <c r="B4" s="124"/>
      <c r="C4" s="125"/>
      <c r="D4" s="125"/>
      <c r="E4" s="125"/>
      <c r="F4" s="125"/>
      <c r="G4" s="126"/>
    </row>
    <row r="5" spans="2:7">
      <c r="B5" s="127"/>
      <c r="C5" s="128"/>
      <c r="D5" s="128"/>
      <c r="E5" s="128"/>
      <c r="F5" s="128"/>
      <c r="G5" s="129"/>
    </row>
    <row r="6" spans="2:7" ht="30">
      <c r="B6" s="1" t="s">
        <v>1</v>
      </c>
      <c r="C6" s="2" t="s">
        <v>2</v>
      </c>
      <c r="D6" s="43" t="s">
        <v>1077</v>
      </c>
      <c r="E6" s="3" t="s">
        <v>3</v>
      </c>
      <c r="F6" s="43" t="s">
        <v>1078</v>
      </c>
      <c r="G6" s="44" t="s">
        <v>1079</v>
      </c>
    </row>
    <row r="7" spans="2:7">
      <c r="B7" s="5" t="s">
        <v>4</v>
      </c>
      <c r="C7" s="2" t="s">
        <v>5</v>
      </c>
      <c r="D7" s="6" t="s">
        <v>6</v>
      </c>
      <c r="E7" s="28">
        <v>46517</v>
      </c>
      <c r="F7" s="2" t="s">
        <v>7</v>
      </c>
      <c r="G7" s="7" t="s">
        <v>8</v>
      </c>
    </row>
    <row r="8" spans="2:7">
      <c r="B8" s="5" t="s">
        <v>9</v>
      </c>
      <c r="C8" s="2" t="s">
        <v>10</v>
      </c>
      <c r="D8" s="6" t="s">
        <v>11</v>
      </c>
      <c r="E8" s="28">
        <v>23127</v>
      </c>
      <c r="F8" s="2" t="s">
        <v>12</v>
      </c>
      <c r="G8" s="7" t="s">
        <v>8</v>
      </c>
    </row>
    <row r="9" spans="2:7">
      <c r="B9" s="5" t="s">
        <v>13</v>
      </c>
      <c r="C9" s="2" t="s">
        <v>14</v>
      </c>
      <c r="D9" s="6" t="s">
        <v>16</v>
      </c>
      <c r="E9" s="28">
        <v>1670</v>
      </c>
      <c r="F9" s="2" t="s">
        <v>17</v>
      </c>
      <c r="G9" s="7" t="s">
        <v>7</v>
      </c>
    </row>
    <row r="10" spans="2:7">
      <c r="B10" s="5" t="s">
        <v>18</v>
      </c>
      <c r="C10" s="2" t="s">
        <v>19</v>
      </c>
      <c r="D10" s="6" t="s">
        <v>21</v>
      </c>
      <c r="E10" s="28">
        <v>1346</v>
      </c>
      <c r="F10" s="2" t="s">
        <v>7</v>
      </c>
      <c r="G10" s="7" t="s">
        <v>8</v>
      </c>
    </row>
    <row r="11" spans="2:7">
      <c r="B11" s="5" t="s">
        <v>22</v>
      </c>
      <c r="C11" s="2" t="s">
        <v>23</v>
      </c>
      <c r="D11" s="6" t="s">
        <v>24</v>
      </c>
      <c r="E11" s="28">
        <f>D11*9</f>
        <v>3150</v>
      </c>
      <c r="F11" s="2" t="s">
        <v>25</v>
      </c>
      <c r="G11" s="7" t="s">
        <v>25</v>
      </c>
    </row>
    <row r="12" spans="2:7">
      <c r="B12" s="5" t="s">
        <v>26</v>
      </c>
      <c r="C12" s="2" t="s">
        <v>27</v>
      </c>
      <c r="D12" s="6" t="s">
        <v>29</v>
      </c>
      <c r="E12" s="28">
        <v>4547</v>
      </c>
      <c r="F12" s="2" t="s">
        <v>30</v>
      </c>
      <c r="G12" s="7" t="s">
        <v>31</v>
      </c>
    </row>
    <row r="13" spans="2:7">
      <c r="B13" s="5" t="s">
        <v>32</v>
      </c>
      <c r="C13" s="2" t="s">
        <v>33</v>
      </c>
      <c r="D13" s="6" t="s">
        <v>34</v>
      </c>
      <c r="E13" s="28">
        <v>12340</v>
      </c>
      <c r="F13" s="2" t="s">
        <v>7</v>
      </c>
      <c r="G13" s="7" t="s">
        <v>8</v>
      </c>
    </row>
    <row r="14" spans="2:7">
      <c r="B14" s="5" t="s">
        <v>35</v>
      </c>
      <c r="C14" s="2" t="s">
        <v>36</v>
      </c>
      <c r="D14" s="6" t="s">
        <v>15</v>
      </c>
      <c r="E14" s="28">
        <v>1218</v>
      </c>
      <c r="F14" s="2" t="s">
        <v>7</v>
      </c>
      <c r="G14" s="7" t="s">
        <v>7</v>
      </c>
    </row>
    <row r="15" spans="2:7">
      <c r="B15" s="5" t="s">
        <v>38</v>
      </c>
      <c r="C15" s="2" t="s">
        <v>39</v>
      </c>
      <c r="D15" s="6" t="s">
        <v>40</v>
      </c>
      <c r="E15" s="28">
        <v>4803</v>
      </c>
      <c r="F15" s="2" t="s">
        <v>7</v>
      </c>
      <c r="G15" s="7" t="s">
        <v>8</v>
      </c>
    </row>
    <row r="16" spans="2:7">
      <c r="B16" s="5" t="s">
        <v>41</v>
      </c>
      <c r="C16" s="2" t="s">
        <v>42</v>
      </c>
      <c r="D16" s="6" t="s">
        <v>44</v>
      </c>
      <c r="E16" s="28">
        <v>3481</v>
      </c>
      <c r="F16" s="2" t="s">
        <v>12</v>
      </c>
      <c r="G16" s="7" t="s">
        <v>31</v>
      </c>
    </row>
    <row r="17" spans="2:7">
      <c r="B17" s="5" t="s">
        <v>45</v>
      </c>
      <c r="C17" s="2" t="s">
        <v>46</v>
      </c>
      <c r="D17" s="6" t="s">
        <v>47</v>
      </c>
      <c r="E17" s="28">
        <v>45663</v>
      </c>
      <c r="F17" s="2" t="s">
        <v>7</v>
      </c>
      <c r="G17" s="7" t="s">
        <v>7</v>
      </c>
    </row>
    <row r="18" spans="2:7">
      <c r="B18" s="5" t="s">
        <v>48</v>
      </c>
      <c r="C18" s="2" t="s">
        <v>49</v>
      </c>
      <c r="D18" s="6" t="s">
        <v>51</v>
      </c>
      <c r="E18" s="28">
        <v>5865</v>
      </c>
      <c r="F18" s="2" t="s">
        <v>7</v>
      </c>
      <c r="G18" s="7" t="s">
        <v>7</v>
      </c>
    </row>
    <row r="19" spans="2:7">
      <c r="B19" s="5" t="s">
        <v>52</v>
      </c>
      <c r="C19" s="2" t="s">
        <v>53</v>
      </c>
      <c r="D19" s="6" t="s">
        <v>54</v>
      </c>
      <c r="E19" s="28">
        <v>16113</v>
      </c>
      <c r="F19" s="2" t="s">
        <v>7</v>
      </c>
      <c r="G19" s="7" t="s">
        <v>7</v>
      </c>
    </row>
    <row r="20" spans="2:7">
      <c r="B20" s="5" t="s">
        <v>55</v>
      </c>
      <c r="C20" s="2" t="s">
        <v>56</v>
      </c>
      <c r="D20" s="6" t="s">
        <v>57</v>
      </c>
      <c r="E20" s="28">
        <v>5347</v>
      </c>
      <c r="F20" s="2" t="s">
        <v>7</v>
      </c>
      <c r="G20" s="7" t="s">
        <v>7</v>
      </c>
    </row>
    <row r="21" spans="2:7">
      <c r="B21" s="5" t="s">
        <v>58</v>
      </c>
      <c r="C21" s="2" t="s">
        <v>59</v>
      </c>
      <c r="D21" s="6" t="s">
        <v>60</v>
      </c>
      <c r="E21" s="28">
        <v>7918</v>
      </c>
      <c r="F21" s="2" t="s">
        <v>7</v>
      </c>
      <c r="G21" s="7" t="s">
        <v>7</v>
      </c>
    </row>
    <row r="22" spans="2:7">
      <c r="B22" s="5" t="s">
        <v>61</v>
      </c>
      <c r="C22" s="2" t="s">
        <v>62</v>
      </c>
      <c r="D22" s="6" t="s">
        <v>63</v>
      </c>
      <c r="E22" s="28">
        <v>4366</v>
      </c>
      <c r="F22" s="2" t="s">
        <v>7</v>
      </c>
      <c r="G22" s="7" t="s">
        <v>7</v>
      </c>
    </row>
    <row r="23" spans="2:7">
      <c r="B23" s="5" t="s">
        <v>64</v>
      </c>
      <c r="C23" s="2" t="s">
        <v>65</v>
      </c>
      <c r="D23" s="6">
        <v>0</v>
      </c>
      <c r="E23" s="28">
        <v>3834</v>
      </c>
      <c r="F23" s="2" t="s">
        <v>7</v>
      </c>
      <c r="G23" s="7" t="s">
        <v>7</v>
      </c>
    </row>
    <row r="24" spans="2:7">
      <c r="B24" s="5" t="s">
        <v>66</v>
      </c>
      <c r="C24" s="2" t="s">
        <v>67</v>
      </c>
      <c r="D24" s="6" t="s">
        <v>69</v>
      </c>
      <c r="E24" s="28">
        <v>1861</v>
      </c>
      <c r="F24" s="2" t="s">
        <v>7</v>
      </c>
      <c r="G24" s="7" t="s">
        <v>7</v>
      </c>
    </row>
    <row r="25" spans="2:7">
      <c r="B25" s="5" t="s">
        <v>70</v>
      </c>
      <c r="C25" s="2" t="s">
        <v>71</v>
      </c>
      <c r="D25" s="6" t="s">
        <v>73</v>
      </c>
      <c r="E25" s="28">
        <v>1966</v>
      </c>
      <c r="F25" s="2" t="s">
        <v>7</v>
      </c>
      <c r="G25" s="7" t="s">
        <v>7</v>
      </c>
    </row>
    <row r="26" spans="2:7">
      <c r="B26" s="5" t="s">
        <v>74</v>
      </c>
      <c r="C26" s="2" t="s">
        <v>75</v>
      </c>
      <c r="D26" s="6" t="s">
        <v>76</v>
      </c>
      <c r="E26" s="28">
        <v>13750</v>
      </c>
      <c r="F26" s="2" t="s">
        <v>7</v>
      </c>
      <c r="G26" s="7" t="s">
        <v>77</v>
      </c>
    </row>
    <row r="27" spans="2:7">
      <c r="B27" s="5" t="s">
        <v>78</v>
      </c>
      <c r="C27" s="2" t="s">
        <v>79</v>
      </c>
      <c r="D27" s="6" t="s">
        <v>80</v>
      </c>
      <c r="E27" s="28">
        <v>2060</v>
      </c>
      <c r="F27" s="2" t="s">
        <v>7</v>
      </c>
      <c r="G27" s="7" t="s">
        <v>7</v>
      </c>
    </row>
    <row r="28" spans="2:7">
      <c r="B28" s="5" t="s">
        <v>81</v>
      </c>
      <c r="C28" s="2" t="s">
        <v>82</v>
      </c>
      <c r="D28" s="6" t="s">
        <v>84</v>
      </c>
      <c r="E28" s="28">
        <v>4059</v>
      </c>
      <c r="F28" s="2" t="s">
        <v>17</v>
      </c>
      <c r="G28" s="7" t="s">
        <v>8</v>
      </c>
    </row>
    <row r="29" spans="2:7">
      <c r="B29" s="5" t="s">
        <v>85</v>
      </c>
      <c r="C29" s="2" t="s">
        <v>86</v>
      </c>
      <c r="D29" s="6" t="s">
        <v>87</v>
      </c>
      <c r="E29" s="28">
        <f>SUM(D29*9)</f>
        <v>2340</v>
      </c>
      <c r="F29" s="2" t="s">
        <v>1080</v>
      </c>
      <c r="G29" s="7" t="s">
        <v>618</v>
      </c>
    </row>
    <row r="30" spans="2:7">
      <c r="B30" s="5" t="s">
        <v>88</v>
      </c>
      <c r="C30" s="2" t="s">
        <v>89</v>
      </c>
      <c r="D30" s="6" t="s">
        <v>91</v>
      </c>
      <c r="E30" s="28">
        <v>709</v>
      </c>
      <c r="F30" s="2" t="s">
        <v>17</v>
      </c>
      <c r="G30" s="7" t="s">
        <v>25</v>
      </c>
    </row>
    <row r="31" spans="2:7">
      <c r="B31" s="5" t="s">
        <v>92</v>
      </c>
      <c r="C31" s="2" t="s">
        <v>93</v>
      </c>
      <c r="D31" s="6" t="s">
        <v>95</v>
      </c>
      <c r="E31" s="28">
        <v>2469</v>
      </c>
      <c r="F31" s="2" t="s">
        <v>17</v>
      </c>
      <c r="G31" s="7" t="s">
        <v>8</v>
      </c>
    </row>
    <row r="32" spans="2:7">
      <c r="B32" s="5" t="s">
        <v>96</v>
      </c>
      <c r="C32" s="2" t="s">
        <v>97</v>
      </c>
      <c r="D32" s="6" t="s">
        <v>99</v>
      </c>
      <c r="E32" s="28">
        <v>8962</v>
      </c>
      <c r="F32" s="2" t="s">
        <v>7</v>
      </c>
      <c r="G32" s="7" t="s">
        <v>7</v>
      </c>
    </row>
    <row r="33" spans="2:7">
      <c r="B33" s="5" t="s">
        <v>100</v>
      </c>
      <c r="C33" s="2" t="s">
        <v>101</v>
      </c>
      <c r="D33" s="6" t="s">
        <v>44</v>
      </c>
      <c r="E33" s="28">
        <v>1489</v>
      </c>
      <c r="F33" s="2" t="s">
        <v>30</v>
      </c>
      <c r="G33" s="7" t="s">
        <v>8</v>
      </c>
    </row>
    <row r="34" spans="2:7">
      <c r="B34" s="5" t="s">
        <v>102</v>
      </c>
      <c r="C34" s="2" t="s">
        <v>103</v>
      </c>
      <c r="D34" s="6" t="s">
        <v>104</v>
      </c>
      <c r="E34" s="28">
        <v>9213</v>
      </c>
      <c r="F34" s="2" t="s">
        <v>7</v>
      </c>
      <c r="G34" s="7" t="s">
        <v>7</v>
      </c>
    </row>
    <row r="35" spans="2:7">
      <c r="B35" s="5" t="s">
        <v>105</v>
      </c>
      <c r="C35" s="2" t="s">
        <v>106</v>
      </c>
      <c r="D35" s="6" t="s">
        <v>108</v>
      </c>
      <c r="E35" s="28">
        <v>7385</v>
      </c>
      <c r="F35" s="2" t="s">
        <v>7</v>
      </c>
      <c r="G35" s="7" t="s">
        <v>109</v>
      </c>
    </row>
    <row r="36" spans="2:7">
      <c r="B36" s="5" t="s">
        <v>110</v>
      </c>
      <c r="C36" s="2" t="s">
        <v>111</v>
      </c>
      <c r="D36" s="6" t="s">
        <v>113</v>
      </c>
      <c r="E36" s="28">
        <v>6697</v>
      </c>
      <c r="F36" s="2" t="s">
        <v>7</v>
      </c>
      <c r="G36" s="7" t="s">
        <v>8</v>
      </c>
    </row>
    <row r="37" spans="2:7">
      <c r="B37" s="5" t="s">
        <v>114</v>
      </c>
      <c r="C37" s="2" t="s">
        <v>115</v>
      </c>
      <c r="D37" s="6" t="s">
        <v>117</v>
      </c>
      <c r="E37" s="28">
        <v>1906</v>
      </c>
      <c r="F37" s="2" t="s">
        <v>17</v>
      </c>
      <c r="G37" s="7" t="s">
        <v>7</v>
      </c>
    </row>
    <row r="38" spans="2:7">
      <c r="B38" s="5" t="s">
        <v>118</v>
      </c>
      <c r="C38" s="2" t="s">
        <v>119</v>
      </c>
      <c r="D38" s="6" t="s">
        <v>120</v>
      </c>
      <c r="E38" s="28">
        <v>362</v>
      </c>
      <c r="F38" s="2" t="s">
        <v>7</v>
      </c>
      <c r="G38" s="7" t="s">
        <v>7</v>
      </c>
    </row>
    <row r="39" spans="2:7">
      <c r="B39" s="5" t="s">
        <v>122</v>
      </c>
      <c r="C39" s="2" t="s">
        <v>123</v>
      </c>
      <c r="D39" s="6" t="s">
        <v>125</v>
      </c>
      <c r="E39" s="28">
        <v>9346</v>
      </c>
      <c r="F39" s="2" t="s">
        <v>7</v>
      </c>
      <c r="G39" s="7" t="s">
        <v>7</v>
      </c>
    </row>
    <row r="40" spans="2:7">
      <c r="B40" s="5" t="s">
        <v>126</v>
      </c>
      <c r="C40" s="2" t="s">
        <v>127</v>
      </c>
      <c r="D40" s="6" t="s">
        <v>129</v>
      </c>
      <c r="E40" s="28">
        <v>1758</v>
      </c>
      <c r="F40" s="2" t="s">
        <v>7</v>
      </c>
      <c r="G40" s="7" t="s">
        <v>8</v>
      </c>
    </row>
    <row r="41" spans="2:7">
      <c r="B41" s="5" t="s">
        <v>130</v>
      </c>
      <c r="C41" s="2" t="s">
        <v>131</v>
      </c>
      <c r="D41" s="6" t="s">
        <v>132</v>
      </c>
      <c r="E41" s="28">
        <f>SUM(D41*9)</f>
        <v>864</v>
      </c>
      <c r="F41" s="2" t="s">
        <v>7</v>
      </c>
      <c r="G41" s="7" t="s">
        <v>8</v>
      </c>
    </row>
    <row r="42" spans="2:7">
      <c r="B42" s="5" t="s">
        <v>133</v>
      </c>
      <c r="C42" s="2" t="s">
        <v>134</v>
      </c>
      <c r="D42" s="6" t="s">
        <v>136</v>
      </c>
      <c r="E42" s="28">
        <v>4154</v>
      </c>
      <c r="F42" s="2" t="s">
        <v>7</v>
      </c>
      <c r="G42" s="7" t="s">
        <v>7</v>
      </c>
    </row>
    <row r="43" spans="2:7">
      <c r="B43" s="5" t="s">
        <v>137</v>
      </c>
      <c r="C43" s="2" t="s">
        <v>138</v>
      </c>
      <c r="D43" s="6" t="s">
        <v>139</v>
      </c>
      <c r="E43" s="28">
        <v>12263</v>
      </c>
      <c r="F43" s="2" t="s">
        <v>140</v>
      </c>
      <c r="G43" s="7" t="s">
        <v>7</v>
      </c>
    </row>
    <row r="44" spans="2:7">
      <c r="B44" s="5" t="s">
        <v>141</v>
      </c>
      <c r="C44" s="2" t="s">
        <v>142</v>
      </c>
      <c r="D44" s="6" t="s">
        <v>143</v>
      </c>
      <c r="E44" s="28">
        <v>406</v>
      </c>
      <c r="F44" s="2" t="s">
        <v>7</v>
      </c>
      <c r="G44" s="7" t="s">
        <v>7</v>
      </c>
    </row>
    <row r="45" spans="2:7">
      <c r="B45" s="5" t="s">
        <v>144</v>
      </c>
      <c r="C45" s="2" t="s">
        <v>145</v>
      </c>
      <c r="D45" s="6" t="s">
        <v>147</v>
      </c>
      <c r="E45" s="28">
        <v>1141</v>
      </c>
      <c r="F45" s="2" t="s">
        <v>17</v>
      </c>
      <c r="G45" s="7" t="s">
        <v>7</v>
      </c>
    </row>
    <row r="46" spans="2:7">
      <c r="B46" s="5" t="s">
        <v>148</v>
      </c>
      <c r="C46" s="2" t="s">
        <v>149</v>
      </c>
      <c r="D46" s="6" t="s">
        <v>151</v>
      </c>
      <c r="E46" s="28">
        <v>722</v>
      </c>
      <c r="F46" s="2" t="s">
        <v>7</v>
      </c>
      <c r="G46" s="7" t="s">
        <v>7</v>
      </c>
    </row>
    <row r="47" spans="2:7">
      <c r="B47" s="5" t="s">
        <v>152</v>
      </c>
      <c r="C47" s="2" t="s">
        <v>153</v>
      </c>
      <c r="D47" s="6" t="s">
        <v>154</v>
      </c>
      <c r="E47" s="28">
        <v>702</v>
      </c>
      <c r="F47" s="2" t="s">
        <v>7</v>
      </c>
      <c r="G47" s="7" t="s">
        <v>31</v>
      </c>
    </row>
    <row r="48" spans="2:7">
      <c r="B48" s="5" t="s">
        <v>155</v>
      </c>
      <c r="C48" s="2" t="s">
        <v>156</v>
      </c>
      <c r="D48" s="6" t="s">
        <v>157</v>
      </c>
      <c r="E48" s="28">
        <v>7960</v>
      </c>
      <c r="F48" s="2" t="s">
        <v>7</v>
      </c>
      <c r="G48" s="7" t="s">
        <v>25</v>
      </c>
    </row>
    <row r="49" spans="2:7">
      <c r="B49" s="5" t="s">
        <v>158</v>
      </c>
      <c r="C49" s="2" t="s">
        <v>159</v>
      </c>
      <c r="D49" s="6" t="s">
        <v>160</v>
      </c>
      <c r="E49" s="28">
        <v>33321</v>
      </c>
      <c r="F49" s="2" t="s">
        <v>7</v>
      </c>
      <c r="G49" s="7" t="s">
        <v>7</v>
      </c>
    </row>
    <row r="50" spans="2:7">
      <c r="B50" s="5" t="s">
        <v>161</v>
      </c>
      <c r="C50" s="2" t="s">
        <v>162</v>
      </c>
      <c r="D50" s="6" t="s">
        <v>163</v>
      </c>
      <c r="E50" s="28">
        <v>10650</v>
      </c>
      <c r="F50" s="2" t="s">
        <v>7</v>
      </c>
      <c r="G50" s="7" t="s">
        <v>7</v>
      </c>
    </row>
    <row r="51" spans="2:7">
      <c r="B51" s="5" t="s">
        <v>164</v>
      </c>
      <c r="C51" s="2" t="s">
        <v>165</v>
      </c>
      <c r="D51" s="6" t="s">
        <v>166</v>
      </c>
      <c r="E51" s="28">
        <v>25987</v>
      </c>
      <c r="F51" s="2" t="s">
        <v>7</v>
      </c>
      <c r="G51" s="7" t="s">
        <v>7</v>
      </c>
    </row>
    <row r="52" spans="2:7">
      <c r="B52" s="5" t="s">
        <v>167</v>
      </c>
      <c r="C52" s="3" t="s">
        <v>168</v>
      </c>
      <c r="D52" s="6" t="s">
        <v>170</v>
      </c>
      <c r="E52" s="28">
        <v>1611</v>
      </c>
      <c r="F52" s="2" t="s">
        <v>7</v>
      </c>
      <c r="G52" s="7" t="s">
        <v>7</v>
      </c>
    </row>
    <row r="53" spans="2:7">
      <c r="B53" s="5" t="s">
        <v>171</v>
      </c>
      <c r="C53" s="2" t="s">
        <v>172</v>
      </c>
      <c r="D53" s="6" t="s">
        <v>174</v>
      </c>
      <c r="E53" s="28">
        <v>3825</v>
      </c>
      <c r="F53" s="2" t="s">
        <v>7</v>
      </c>
      <c r="G53" s="7" t="s">
        <v>8</v>
      </c>
    </row>
    <row r="54" spans="2:7">
      <c r="B54" s="5" t="s">
        <v>175</v>
      </c>
      <c r="C54" s="2" t="s">
        <v>176</v>
      </c>
      <c r="D54" s="6" t="s">
        <v>178</v>
      </c>
      <c r="E54" s="28">
        <v>11424</v>
      </c>
      <c r="F54" s="2" t="s">
        <v>7</v>
      </c>
      <c r="G54" s="7" t="s">
        <v>7</v>
      </c>
    </row>
    <row r="55" spans="2:7">
      <c r="B55" s="5" t="s">
        <v>143</v>
      </c>
      <c r="C55" s="2" t="s">
        <v>179</v>
      </c>
      <c r="D55" s="6" t="s">
        <v>180</v>
      </c>
      <c r="E55" s="28">
        <v>5712</v>
      </c>
      <c r="F55" s="2" t="s">
        <v>7</v>
      </c>
      <c r="G55" s="7" t="s">
        <v>7</v>
      </c>
    </row>
    <row r="56" spans="2:7">
      <c r="B56" s="5" t="s">
        <v>181</v>
      </c>
      <c r="C56" s="2" t="s">
        <v>182</v>
      </c>
      <c r="D56" s="6" t="s">
        <v>184</v>
      </c>
      <c r="E56" s="28">
        <v>2400</v>
      </c>
      <c r="F56" s="2" t="s">
        <v>7</v>
      </c>
      <c r="G56" s="7" t="s">
        <v>77</v>
      </c>
    </row>
    <row r="57" spans="2:7">
      <c r="B57" s="5" t="s">
        <v>185</v>
      </c>
      <c r="C57" s="2" t="s">
        <v>186</v>
      </c>
      <c r="D57" s="6" t="s">
        <v>187</v>
      </c>
      <c r="E57" s="28">
        <f>SUM(D57*9)</f>
        <v>1998</v>
      </c>
      <c r="F57" s="2" t="s">
        <v>7</v>
      </c>
      <c r="G57" s="7" t="s">
        <v>8</v>
      </c>
    </row>
    <row r="58" spans="2:7">
      <c r="B58" s="5" t="s">
        <v>188</v>
      </c>
      <c r="C58" s="2" t="s">
        <v>189</v>
      </c>
      <c r="D58" s="6" t="s">
        <v>191</v>
      </c>
      <c r="E58" s="28">
        <v>633</v>
      </c>
      <c r="F58" s="2" t="s">
        <v>192</v>
      </c>
      <c r="G58" s="7" t="s">
        <v>7</v>
      </c>
    </row>
    <row r="59" spans="2:7">
      <c r="B59" s="5" t="s">
        <v>193</v>
      </c>
      <c r="C59" s="2" t="s">
        <v>194</v>
      </c>
      <c r="D59" s="6" t="s">
        <v>196</v>
      </c>
      <c r="E59" s="28">
        <v>2349</v>
      </c>
      <c r="F59" s="2" t="s">
        <v>17</v>
      </c>
      <c r="G59" s="7" t="s">
        <v>8</v>
      </c>
    </row>
    <row r="60" spans="2:7">
      <c r="B60" s="5" t="s">
        <v>120</v>
      </c>
      <c r="C60" s="2" t="s">
        <v>197</v>
      </c>
      <c r="D60" s="6" t="s">
        <v>21</v>
      </c>
      <c r="E60" s="28">
        <v>1364</v>
      </c>
      <c r="F60" s="2" t="s">
        <v>192</v>
      </c>
      <c r="G60" s="7" t="s">
        <v>7</v>
      </c>
    </row>
    <row r="61" spans="2:7">
      <c r="B61" s="5" t="s">
        <v>198</v>
      </c>
      <c r="C61" s="2" t="s">
        <v>199</v>
      </c>
      <c r="D61" s="6" t="s">
        <v>201</v>
      </c>
      <c r="E61" s="28">
        <f>SUM(D61*9)</f>
        <v>990</v>
      </c>
      <c r="F61" s="2" t="s">
        <v>7</v>
      </c>
      <c r="G61" s="7" t="s">
        <v>7</v>
      </c>
    </row>
    <row r="62" spans="2:7">
      <c r="B62" s="5" t="s">
        <v>202</v>
      </c>
      <c r="C62" s="2" t="s">
        <v>203</v>
      </c>
      <c r="D62" s="6" t="s">
        <v>37</v>
      </c>
      <c r="E62" s="28">
        <v>1508</v>
      </c>
      <c r="F62" s="2" t="s">
        <v>7</v>
      </c>
      <c r="G62" s="7" t="s">
        <v>7</v>
      </c>
    </row>
    <row r="63" spans="2:7">
      <c r="B63" s="5" t="s">
        <v>204</v>
      </c>
      <c r="C63" s="2" t="s">
        <v>205</v>
      </c>
      <c r="D63" s="6" t="s">
        <v>207</v>
      </c>
      <c r="E63" s="28">
        <v>2866</v>
      </c>
      <c r="F63" s="2" t="s">
        <v>7</v>
      </c>
      <c r="G63" s="7" t="s">
        <v>7</v>
      </c>
    </row>
    <row r="64" spans="2:7">
      <c r="B64" s="5" t="s">
        <v>208</v>
      </c>
      <c r="C64" s="2" t="s">
        <v>209</v>
      </c>
      <c r="D64" s="6" t="s">
        <v>211</v>
      </c>
      <c r="E64" s="28">
        <v>831</v>
      </c>
      <c r="F64" s="2" t="s">
        <v>7</v>
      </c>
      <c r="G64" s="7" t="s">
        <v>8</v>
      </c>
    </row>
    <row r="65" spans="2:7">
      <c r="B65" s="5" t="s">
        <v>212</v>
      </c>
      <c r="C65" s="2" t="s">
        <v>213</v>
      </c>
      <c r="D65" s="6" t="s">
        <v>215</v>
      </c>
      <c r="E65" s="28">
        <v>4502</v>
      </c>
      <c r="F65" s="2" t="s">
        <v>7</v>
      </c>
      <c r="G65" s="7" t="s">
        <v>7</v>
      </c>
    </row>
    <row r="66" spans="2:7">
      <c r="B66" s="5" t="s">
        <v>216</v>
      </c>
      <c r="C66" s="2" t="s">
        <v>217</v>
      </c>
      <c r="D66" s="6" t="s">
        <v>219</v>
      </c>
      <c r="E66" s="28">
        <v>4547</v>
      </c>
      <c r="F66" s="2" t="s">
        <v>7</v>
      </c>
      <c r="G66" s="7" t="s">
        <v>7</v>
      </c>
    </row>
    <row r="67" spans="2:7">
      <c r="B67" s="5" t="s">
        <v>220</v>
      </c>
      <c r="C67" s="2" t="s">
        <v>221</v>
      </c>
      <c r="D67" s="6" t="s">
        <v>222</v>
      </c>
      <c r="E67" s="28">
        <v>4774</v>
      </c>
      <c r="F67" s="2" t="s">
        <v>7</v>
      </c>
      <c r="G67" s="7" t="s">
        <v>7</v>
      </c>
    </row>
    <row r="68" spans="2:7">
      <c r="B68" s="5" t="s">
        <v>223</v>
      </c>
      <c r="C68" s="2" t="s">
        <v>224</v>
      </c>
      <c r="D68" s="6" t="s">
        <v>225</v>
      </c>
      <c r="E68" s="28">
        <v>15056</v>
      </c>
      <c r="F68" s="2" t="s">
        <v>7</v>
      </c>
      <c r="G68" s="7" t="s">
        <v>8</v>
      </c>
    </row>
    <row r="69" spans="2:7">
      <c r="B69" s="5" t="s">
        <v>190</v>
      </c>
      <c r="C69" s="2" t="s">
        <v>226</v>
      </c>
      <c r="D69" s="6" t="s">
        <v>228</v>
      </c>
      <c r="E69" s="28">
        <v>3101</v>
      </c>
      <c r="F69" s="2" t="s">
        <v>7</v>
      </c>
      <c r="G69" s="7" t="s">
        <v>8</v>
      </c>
    </row>
    <row r="70" spans="2:7">
      <c r="B70" s="5" t="s">
        <v>229</v>
      </c>
      <c r="C70" s="2" t="s">
        <v>230</v>
      </c>
      <c r="D70" s="6" t="s">
        <v>228</v>
      </c>
      <c r="E70" s="28">
        <v>3343</v>
      </c>
      <c r="F70" s="2" t="s">
        <v>7</v>
      </c>
      <c r="G70" s="7" t="s">
        <v>8</v>
      </c>
    </row>
    <row r="71" spans="2:7">
      <c r="B71" s="5" t="s">
        <v>231</v>
      </c>
      <c r="C71" s="2" t="s">
        <v>232</v>
      </c>
      <c r="D71" s="6" t="s">
        <v>234</v>
      </c>
      <c r="E71" s="28">
        <v>6010</v>
      </c>
      <c r="F71" s="2" t="s">
        <v>7</v>
      </c>
      <c r="G71" s="7" t="s">
        <v>7</v>
      </c>
    </row>
    <row r="72" spans="2:7">
      <c r="B72" s="5" t="s">
        <v>235</v>
      </c>
      <c r="C72" s="2" t="s">
        <v>236</v>
      </c>
      <c r="D72" s="6" t="s">
        <v>238</v>
      </c>
      <c r="E72" s="28">
        <v>2214</v>
      </c>
      <c r="F72" s="2" t="s">
        <v>7</v>
      </c>
      <c r="G72" s="7" t="s">
        <v>7</v>
      </c>
    </row>
    <row r="73" spans="2:7">
      <c r="B73" s="5" t="s">
        <v>239</v>
      </c>
      <c r="C73" s="2" t="s">
        <v>240</v>
      </c>
      <c r="D73" s="6" t="s">
        <v>24</v>
      </c>
      <c r="E73" s="28">
        <v>3654</v>
      </c>
      <c r="F73" s="2" t="s">
        <v>17</v>
      </c>
      <c r="G73" s="7" t="s">
        <v>8</v>
      </c>
    </row>
    <row r="74" spans="2:7">
      <c r="B74" s="5" t="s">
        <v>242</v>
      </c>
      <c r="C74" s="2" t="s">
        <v>243</v>
      </c>
      <c r="D74" s="6" t="s">
        <v>238</v>
      </c>
      <c r="E74" s="28">
        <v>7570</v>
      </c>
      <c r="F74" s="2" t="s">
        <v>7</v>
      </c>
      <c r="G74" s="7" t="s">
        <v>8</v>
      </c>
    </row>
    <row r="75" spans="2:7">
      <c r="B75" s="5" t="s">
        <v>244</v>
      </c>
      <c r="C75" s="2" t="s">
        <v>245</v>
      </c>
      <c r="D75" s="6" t="s">
        <v>247</v>
      </c>
      <c r="E75" s="28">
        <v>1496</v>
      </c>
      <c r="F75" s="2" t="s">
        <v>7</v>
      </c>
      <c r="G75" s="7" t="s">
        <v>7</v>
      </c>
    </row>
    <row r="76" spans="2:7">
      <c r="B76" s="5" t="s">
        <v>248</v>
      </c>
      <c r="C76" s="2" t="s">
        <v>249</v>
      </c>
      <c r="D76" s="6" t="s">
        <v>250</v>
      </c>
      <c r="E76" s="28">
        <v>7965</v>
      </c>
      <c r="F76" s="2" t="s">
        <v>7</v>
      </c>
      <c r="G76" s="7" t="s">
        <v>7</v>
      </c>
    </row>
    <row r="77" spans="2:7">
      <c r="B77" s="5" t="s">
        <v>251</v>
      </c>
      <c r="C77" s="2" t="s">
        <v>252</v>
      </c>
      <c r="D77" s="6" t="s">
        <v>237</v>
      </c>
      <c r="E77" s="28">
        <f>SUM(D77*9)</f>
        <v>2016</v>
      </c>
      <c r="F77" s="2" t="s">
        <v>7</v>
      </c>
      <c r="G77" s="7" t="s">
        <v>8</v>
      </c>
    </row>
    <row r="78" spans="2:7">
      <c r="B78" s="5" t="s">
        <v>253</v>
      </c>
      <c r="C78" s="2" t="s">
        <v>254</v>
      </c>
      <c r="D78" s="6" t="s">
        <v>256</v>
      </c>
      <c r="E78" s="28">
        <v>4936</v>
      </c>
      <c r="F78" s="2" t="s">
        <v>7</v>
      </c>
      <c r="G78" s="7" t="s">
        <v>7</v>
      </c>
    </row>
    <row r="79" spans="2:7">
      <c r="B79" s="5" t="s">
        <v>257</v>
      </c>
      <c r="C79" s="2" t="s">
        <v>258</v>
      </c>
      <c r="D79" s="6" t="s">
        <v>37</v>
      </c>
      <c r="E79" s="28">
        <f>SUM(D79*9)</f>
        <v>1350</v>
      </c>
      <c r="F79" s="2" t="s">
        <v>7</v>
      </c>
      <c r="G79" s="7" t="s">
        <v>7</v>
      </c>
    </row>
    <row r="80" spans="2:7">
      <c r="B80" s="5" t="s">
        <v>259</v>
      </c>
      <c r="C80" s="2" t="s">
        <v>260</v>
      </c>
      <c r="D80" s="6" t="s">
        <v>261</v>
      </c>
      <c r="E80" s="28">
        <v>45188</v>
      </c>
      <c r="F80" s="2" t="s">
        <v>7</v>
      </c>
      <c r="G80" s="7" t="s">
        <v>7</v>
      </c>
    </row>
    <row r="81" spans="2:7">
      <c r="B81" s="5" t="s">
        <v>262</v>
      </c>
      <c r="C81" s="2" t="s">
        <v>263</v>
      </c>
      <c r="D81" s="6" t="s">
        <v>264</v>
      </c>
      <c r="E81" s="28">
        <v>2526</v>
      </c>
      <c r="F81" s="2" t="s">
        <v>17</v>
      </c>
      <c r="G81" s="7" t="s">
        <v>8</v>
      </c>
    </row>
    <row r="82" spans="2:7" ht="21.75" customHeight="1">
      <c r="B82" s="5" t="s">
        <v>265</v>
      </c>
      <c r="C82" s="3" t="s">
        <v>266</v>
      </c>
      <c r="D82" s="6" t="s">
        <v>267</v>
      </c>
      <c r="E82" s="28">
        <v>90335</v>
      </c>
      <c r="F82" s="2" t="s">
        <v>7</v>
      </c>
      <c r="G82" s="7" t="s">
        <v>7</v>
      </c>
    </row>
    <row r="83" spans="2:7">
      <c r="B83" s="5" t="s">
        <v>268</v>
      </c>
      <c r="C83" s="2" t="s">
        <v>269</v>
      </c>
      <c r="D83" s="6" t="s">
        <v>271</v>
      </c>
      <c r="E83" s="28">
        <v>52419</v>
      </c>
      <c r="F83" s="2" t="s">
        <v>7</v>
      </c>
      <c r="G83" s="7" t="s">
        <v>7</v>
      </c>
    </row>
    <row r="84" spans="2:7" ht="39" customHeight="1">
      <c r="B84" s="5" t="s">
        <v>272</v>
      </c>
      <c r="C84" s="3" t="s">
        <v>273</v>
      </c>
      <c r="D84" s="6" t="s">
        <v>274</v>
      </c>
      <c r="E84" s="28">
        <v>17439</v>
      </c>
      <c r="F84" s="2" t="s">
        <v>7</v>
      </c>
      <c r="G84" s="7" t="s">
        <v>7</v>
      </c>
    </row>
    <row r="85" spans="2:7">
      <c r="B85" s="5" t="s">
        <v>275</v>
      </c>
      <c r="C85" s="2" t="s">
        <v>276</v>
      </c>
      <c r="D85" s="6" t="s">
        <v>277</v>
      </c>
      <c r="E85" s="28">
        <v>46195</v>
      </c>
      <c r="F85" s="2" t="s">
        <v>7</v>
      </c>
      <c r="G85" s="7" t="s">
        <v>7</v>
      </c>
    </row>
    <row r="86" spans="2:7">
      <c r="B86" s="5" t="s">
        <v>278</v>
      </c>
      <c r="C86" s="2" t="s">
        <v>279</v>
      </c>
      <c r="D86" s="6" t="s">
        <v>278</v>
      </c>
      <c r="E86" s="28">
        <v>5393</v>
      </c>
      <c r="F86" s="2" t="s">
        <v>7</v>
      </c>
      <c r="G86" s="7" t="s">
        <v>7</v>
      </c>
    </row>
    <row r="87" spans="2:7">
      <c r="B87" s="5" t="s">
        <v>280</v>
      </c>
      <c r="C87" s="2" t="s">
        <v>281</v>
      </c>
      <c r="D87" s="6" t="s">
        <v>282</v>
      </c>
      <c r="E87" s="28">
        <v>6902</v>
      </c>
      <c r="F87" s="2" t="s">
        <v>7</v>
      </c>
      <c r="G87" s="7" t="s">
        <v>7</v>
      </c>
    </row>
    <row r="88" spans="2:7">
      <c r="B88" s="5" t="s">
        <v>283</v>
      </c>
      <c r="C88" s="2" t="s">
        <v>284</v>
      </c>
      <c r="D88" s="6" t="s">
        <v>285</v>
      </c>
      <c r="E88" s="28">
        <v>35478</v>
      </c>
      <c r="F88" s="2" t="s">
        <v>7</v>
      </c>
      <c r="G88" s="7" t="s">
        <v>7</v>
      </c>
    </row>
    <row r="89" spans="2:7">
      <c r="B89" s="5" t="s">
        <v>286</v>
      </c>
      <c r="C89" s="2" t="s">
        <v>287</v>
      </c>
      <c r="D89" s="6" t="s">
        <v>288</v>
      </c>
      <c r="E89" s="28">
        <v>53171</v>
      </c>
      <c r="F89" s="2" t="s">
        <v>7</v>
      </c>
      <c r="G89" s="7" t="s">
        <v>31</v>
      </c>
    </row>
    <row r="90" spans="2:7">
      <c r="B90" s="5" t="s">
        <v>289</v>
      </c>
      <c r="C90" s="2" t="s">
        <v>290</v>
      </c>
      <c r="D90" s="6" t="s">
        <v>291</v>
      </c>
      <c r="E90" s="28">
        <v>2876</v>
      </c>
      <c r="F90" s="2" t="s">
        <v>7</v>
      </c>
      <c r="G90" s="7" t="s">
        <v>7</v>
      </c>
    </row>
    <row r="91" spans="2:7">
      <c r="B91" s="5" t="s">
        <v>292</v>
      </c>
      <c r="C91" s="2" t="s">
        <v>293</v>
      </c>
      <c r="D91" s="6" t="s">
        <v>295</v>
      </c>
      <c r="E91" s="28">
        <v>6924</v>
      </c>
      <c r="F91" s="2" t="s">
        <v>7</v>
      </c>
      <c r="G91" s="7" t="s">
        <v>8</v>
      </c>
    </row>
    <row r="92" spans="2:7">
      <c r="B92" s="5" t="s">
        <v>296</v>
      </c>
      <c r="C92" s="2" t="s">
        <v>297</v>
      </c>
      <c r="D92" s="6" t="s">
        <v>184</v>
      </c>
      <c r="E92" s="28">
        <v>2845</v>
      </c>
      <c r="F92" s="2" t="s">
        <v>17</v>
      </c>
      <c r="G92" s="7" t="s">
        <v>7</v>
      </c>
    </row>
    <row r="93" spans="2:7">
      <c r="B93" s="5" t="s">
        <v>299</v>
      </c>
      <c r="C93" s="2" t="s">
        <v>300</v>
      </c>
      <c r="D93" s="6" t="s">
        <v>295</v>
      </c>
      <c r="E93" s="28">
        <v>3099</v>
      </c>
      <c r="F93" s="2" t="s">
        <v>7</v>
      </c>
      <c r="G93" s="7" t="s">
        <v>31</v>
      </c>
    </row>
    <row r="94" spans="2:7">
      <c r="B94" s="5" t="s">
        <v>90</v>
      </c>
      <c r="C94" s="2" t="s">
        <v>302</v>
      </c>
      <c r="D94" s="6" t="s">
        <v>303</v>
      </c>
      <c r="E94" s="28">
        <v>2660</v>
      </c>
      <c r="F94" s="2" t="s">
        <v>17</v>
      </c>
      <c r="G94" s="7" t="s">
        <v>8</v>
      </c>
    </row>
    <row r="95" spans="2:7">
      <c r="B95" s="5" t="s">
        <v>304</v>
      </c>
      <c r="C95" s="2" t="s">
        <v>305</v>
      </c>
      <c r="D95" s="6" t="s">
        <v>306</v>
      </c>
      <c r="E95" s="28">
        <f>SUM(D95*9)</f>
        <v>1512</v>
      </c>
      <c r="F95" s="2" t="s">
        <v>30</v>
      </c>
      <c r="G95" s="7" t="s">
        <v>31</v>
      </c>
    </row>
    <row r="96" spans="2:7">
      <c r="B96" s="5" t="s">
        <v>91</v>
      </c>
      <c r="C96" s="2" t="s">
        <v>307</v>
      </c>
      <c r="D96" s="6" t="s">
        <v>233</v>
      </c>
      <c r="E96" s="28">
        <v>12193</v>
      </c>
      <c r="F96" s="2" t="s">
        <v>7</v>
      </c>
      <c r="G96" s="7" t="s">
        <v>7</v>
      </c>
    </row>
    <row r="97" spans="2:7">
      <c r="B97" s="5" t="s">
        <v>308</v>
      </c>
      <c r="C97" s="2" t="s">
        <v>309</v>
      </c>
      <c r="D97" s="6" t="s">
        <v>310</v>
      </c>
      <c r="E97" s="28">
        <v>6145</v>
      </c>
      <c r="F97" s="2" t="s">
        <v>7</v>
      </c>
      <c r="G97" s="7" t="s">
        <v>8</v>
      </c>
    </row>
    <row r="98" spans="2:7">
      <c r="B98" s="5" t="s">
        <v>311</v>
      </c>
      <c r="C98" s="2" t="s">
        <v>312</v>
      </c>
      <c r="D98" s="6" t="s">
        <v>73</v>
      </c>
      <c r="E98" s="28">
        <v>2717</v>
      </c>
      <c r="F98" s="2" t="s">
        <v>17</v>
      </c>
      <c r="G98" s="7" t="s">
        <v>8</v>
      </c>
    </row>
    <row r="99" spans="2:7">
      <c r="B99" s="5" t="s">
        <v>314</v>
      </c>
      <c r="C99" s="2" t="s">
        <v>315</v>
      </c>
      <c r="D99" s="6" t="s">
        <v>21</v>
      </c>
      <c r="E99" s="28">
        <v>1827</v>
      </c>
      <c r="F99" s="2" t="s">
        <v>7</v>
      </c>
      <c r="G99" s="7" t="s">
        <v>25</v>
      </c>
    </row>
    <row r="100" spans="2:7">
      <c r="B100" s="5" t="s">
        <v>317</v>
      </c>
      <c r="C100" s="2" t="s">
        <v>318</v>
      </c>
      <c r="D100" s="6" t="s">
        <v>319</v>
      </c>
      <c r="E100" s="28">
        <v>1533</v>
      </c>
      <c r="F100" s="2" t="s">
        <v>17</v>
      </c>
      <c r="G100" s="7" t="s">
        <v>7</v>
      </c>
    </row>
    <row r="101" spans="2:7">
      <c r="B101" s="5" t="s">
        <v>320</v>
      </c>
      <c r="C101" s="2" t="s">
        <v>321</v>
      </c>
      <c r="D101" s="6" t="s">
        <v>322</v>
      </c>
      <c r="E101" s="28">
        <v>3400</v>
      </c>
      <c r="F101" s="2" t="s">
        <v>30</v>
      </c>
      <c r="G101" s="7" t="s">
        <v>31</v>
      </c>
    </row>
    <row r="102" spans="2:7">
      <c r="B102" s="5" t="s">
        <v>132</v>
      </c>
      <c r="C102" s="2" t="s">
        <v>323</v>
      </c>
      <c r="D102" s="6" t="s">
        <v>314</v>
      </c>
      <c r="E102" s="28">
        <v>853</v>
      </c>
      <c r="F102" s="2" t="s">
        <v>7</v>
      </c>
      <c r="G102" s="7" t="s">
        <v>7</v>
      </c>
    </row>
    <row r="103" spans="2:7">
      <c r="B103" s="5" t="s">
        <v>325</v>
      </c>
      <c r="C103" s="2" t="s">
        <v>326</v>
      </c>
      <c r="D103" s="6" t="s">
        <v>44</v>
      </c>
      <c r="E103" s="28">
        <v>1847</v>
      </c>
      <c r="F103" s="2" t="s">
        <v>7</v>
      </c>
      <c r="G103" s="7" t="s">
        <v>7</v>
      </c>
    </row>
    <row r="104" spans="2:7">
      <c r="B104" s="5" t="s">
        <v>324</v>
      </c>
      <c r="C104" s="2" t="s">
        <v>328</v>
      </c>
      <c r="D104" s="6" t="s">
        <v>29</v>
      </c>
      <c r="E104" s="28">
        <v>1545</v>
      </c>
      <c r="F104" s="2" t="s">
        <v>7</v>
      </c>
      <c r="G104" s="7" t="s">
        <v>7</v>
      </c>
    </row>
    <row r="105" spans="2:7">
      <c r="B105" s="5" t="s">
        <v>329</v>
      </c>
      <c r="C105" s="2" t="s">
        <v>330</v>
      </c>
      <c r="D105" s="6" t="s">
        <v>331</v>
      </c>
      <c r="E105" s="28">
        <v>1373</v>
      </c>
      <c r="F105" s="2" t="s">
        <v>7</v>
      </c>
      <c r="G105" s="7" t="s">
        <v>8</v>
      </c>
    </row>
    <row r="106" spans="2:7">
      <c r="B106" s="5" t="s">
        <v>332</v>
      </c>
      <c r="C106" s="2" t="s">
        <v>333</v>
      </c>
      <c r="D106" s="6" t="s">
        <v>87</v>
      </c>
      <c r="E106" s="28">
        <v>3241</v>
      </c>
      <c r="F106" s="2" t="s">
        <v>7</v>
      </c>
      <c r="G106" s="7" t="s">
        <v>8</v>
      </c>
    </row>
    <row r="107" spans="2:7">
      <c r="B107" s="5" t="s">
        <v>335</v>
      </c>
      <c r="C107" s="2" t="s">
        <v>336</v>
      </c>
      <c r="D107" s="6" t="s">
        <v>338</v>
      </c>
      <c r="E107" s="28">
        <v>4106</v>
      </c>
      <c r="F107" s="2" t="s">
        <v>7</v>
      </c>
      <c r="G107" s="7" t="s">
        <v>7</v>
      </c>
    </row>
    <row r="108" spans="2:7">
      <c r="B108" s="5" t="s">
        <v>151</v>
      </c>
      <c r="C108" s="2" t="s">
        <v>339</v>
      </c>
      <c r="D108" s="6" t="s">
        <v>341</v>
      </c>
      <c r="E108" s="28">
        <v>3587</v>
      </c>
      <c r="F108" s="2" t="s">
        <v>7</v>
      </c>
      <c r="G108" s="7" t="s">
        <v>8</v>
      </c>
    </row>
    <row r="109" spans="2:7">
      <c r="B109" s="5" t="s">
        <v>150</v>
      </c>
      <c r="C109" s="2" t="s">
        <v>342</v>
      </c>
      <c r="D109" s="6" t="s">
        <v>248</v>
      </c>
      <c r="E109" s="28">
        <v>1047</v>
      </c>
      <c r="F109" s="2" t="s">
        <v>7</v>
      </c>
      <c r="G109" s="7" t="s">
        <v>7</v>
      </c>
    </row>
    <row r="110" spans="2:7" ht="27.75" customHeight="1">
      <c r="B110" s="5" t="s">
        <v>343</v>
      </c>
      <c r="C110" s="3" t="s">
        <v>344</v>
      </c>
      <c r="D110" s="6" t="s">
        <v>216</v>
      </c>
      <c r="E110" s="28">
        <v>771</v>
      </c>
      <c r="F110" s="2" t="s">
        <v>7</v>
      </c>
      <c r="G110" s="7" t="s">
        <v>7</v>
      </c>
    </row>
    <row r="111" spans="2:7">
      <c r="B111" s="5" t="s">
        <v>345</v>
      </c>
      <c r="C111" s="2" t="s">
        <v>346</v>
      </c>
      <c r="D111" s="6" t="s">
        <v>347</v>
      </c>
      <c r="E111" s="28">
        <v>17318</v>
      </c>
      <c r="F111" s="2" t="s">
        <v>30</v>
      </c>
      <c r="G111" s="7" t="s">
        <v>31</v>
      </c>
    </row>
    <row r="112" spans="2:7" ht="24" customHeight="1">
      <c r="B112" s="5" t="s">
        <v>348</v>
      </c>
      <c r="C112" s="3" t="s">
        <v>349</v>
      </c>
      <c r="D112" s="6" t="s">
        <v>350</v>
      </c>
      <c r="E112" s="28">
        <v>4293</v>
      </c>
      <c r="F112" s="2" t="s">
        <v>7</v>
      </c>
      <c r="G112" s="7" t="s">
        <v>7</v>
      </c>
    </row>
    <row r="113" spans="2:7">
      <c r="B113" s="5" t="s">
        <v>351</v>
      </c>
      <c r="C113" s="2" t="s">
        <v>352</v>
      </c>
      <c r="D113" s="6" t="s">
        <v>354</v>
      </c>
      <c r="E113" s="28">
        <v>1060</v>
      </c>
      <c r="F113" s="2" t="s">
        <v>7</v>
      </c>
      <c r="G113" s="7" t="s">
        <v>7</v>
      </c>
    </row>
    <row r="114" spans="2:7">
      <c r="B114" s="5" t="s">
        <v>210</v>
      </c>
      <c r="C114" s="2" t="s">
        <v>355</v>
      </c>
      <c r="D114" s="6" t="s">
        <v>356</v>
      </c>
      <c r="E114" s="28">
        <v>2033</v>
      </c>
      <c r="F114" s="2" t="s">
        <v>7</v>
      </c>
      <c r="G114" s="7" t="s">
        <v>7</v>
      </c>
    </row>
    <row r="115" spans="2:7">
      <c r="B115" s="5" t="s">
        <v>357</v>
      </c>
      <c r="C115" s="2" t="s">
        <v>358</v>
      </c>
      <c r="D115" s="6" t="s">
        <v>359</v>
      </c>
      <c r="E115" s="28">
        <v>2320</v>
      </c>
      <c r="F115" s="2" t="s">
        <v>7</v>
      </c>
      <c r="G115" s="7" t="s">
        <v>7</v>
      </c>
    </row>
    <row r="116" spans="2:7">
      <c r="B116" s="5" t="s">
        <v>201</v>
      </c>
      <c r="C116" s="2" t="s">
        <v>360</v>
      </c>
      <c r="D116" s="6" t="s">
        <v>24</v>
      </c>
      <c r="E116" s="28">
        <v>3443</v>
      </c>
      <c r="F116" s="2" t="s">
        <v>30</v>
      </c>
      <c r="G116" s="118" t="s">
        <v>361</v>
      </c>
    </row>
    <row r="117" spans="2:7">
      <c r="B117" s="5" t="s">
        <v>362</v>
      </c>
      <c r="C117" s="2" t="s">
        <v>363</v>
      </c>
      <c r="D117" s="6" t="s">
        <v>248</v>
      </c>
      <c r="E117" s="28">
        <v>1215</v>
      </c>
      <c r="F117" s="2" t="s">
        <v>30</v>
      </c>
      <c r="G117" s="118"/>
    </row>
    <row r="118" spans="2:7">
      <c r="B118" s="5" t="s">
        <v>20</v>
      </c>
      <c r="C118" s="2" t="s">
        <v>366</v>
      </c>
      <c r="D118" s="6" t="s">
        <v>229</v>
      </c>
      <c r="E118" s="28">
        <v>2205</v>
      </c>
      <c r="F118" s="2" t="s">
        <v>7</v>
      </c>
      <c r="G118" s="7" t="s">
        <v>7</v>
      </c>
    </row>
    <row r="119" spans="2:7">
      <c r="B119" s="5" t="s">
        <v>200</v>
      </c>
      <c r="C119" s="2" t="s">
        <v>368</v>
      </c>
      <c r="D119" s="6" t="s">
        <v>369</v>
      </c>
      <c r="E119" s="28">
        <v>2603</v>
      </c>
      <c r="F119" s="2" t="s">
        <v>7</v>
      </c>
      <c r="G119" s="7" t="s">
        <v>7</v>
      </c>
    </row>
    <row r="120" spans="2:7">
      <c r="B120" s="5" t="s">
        <v>370</v>
      </c>
      <c r="C120" s="2" t="s">
        <v>371</v>
      </c>
      <c r="D120" s="6" t="s">
        <v>278</v>
      </c>
      <c r="E120" s="28">
        <v>1203</v>
      </c>
      <c r="F120" s="2" t="s">
        <v>17</v>
      </c>
      <c r="G120" s="7" t="s">
        <v>7</v>
      </c>
    </row>
    <row r="121" spans="2:7">
      <c r="B121" s="5" t="s">
        <v>211</v>
      </c>
      <c r="C121" s="2" t="s">
        <v>372</v>
      </c>
      <c r="D121" s="6" t="s">
        <v>91</v>
      </c>
      <c r="E121" s="28">
        <v>516</v>
      </c>
      <c r="F121" s="2" t="s">
        <v>30</v>
      </c>
      <c r="G121" s="7" t="s">
        <v>31</v>
      </c>
    </row>
    <row r="122" spans="2:7">
      <c r="B122" s="5" t="s">
        <v>274</v>
      </c>
      <c r="C122" s="2" t="s">
        <v>373</v>
      </c>
      <c r="D122" s="6" t="s">
        <v>87</v>
      </c>
      <c r="E122" s="28">
        <v>3382</v>
      </c>
      <c r="F122" s="2" t="s">
        <v>30</v>
      </c>
      <c r="G122" s="7" t="s">
        <v>8</v>
      </c>
    </row>
    <row r="123" spans="2:7">
      <c r="B123" s="5" t="s">
        <v>375</v>
      </c>
      <c r="C123" s="2" t="s">
        <v>376</v>
      </c>
      <c r="D123" s="6" t="s">
        <v>44</v>
      </c>
      <c r="E123" s="28">
        <v>2044</v>
      </c>
      <c r="F123" s="2" t="s">
        <v>7</v>
      </c>
      <c r="G123" s="7" t="s">
        <v>109</v>
      </c>
    </row>
    <row r="124" spans="2:7">
      <c r="B124" s="5" t="s">
        <v>353</v>
      </c>
      <c r="C124" s="2" t="s">
        <v>377</v>
      </c>
      <c r="D124" s="6" t="s">
        <v>204</v>
      </c>
      <c r="E124" s="28">
        <v>570</v>
      </c>
      <c r="F124" s="2" t="s">
        <v>7</v>
      </c>
      <c r="G124" s="7" t="s">
        <v>109</v>
      </c>
    </row>
    <row r="125" spans="2:7">
      <c r="B125" s="5" t="s">
        <v>378</v>
      </c>
      <c r="C125" s="2" t="s">
        <v>379</v>
      </c>
      <c r="D125" s="6" t="s">
        <v>380</v>
      </c>
      <c r="E125" s="28">
        <v>9752</v>
      </c>
      <c r="F125" s="2" t="s">
        <v>7</v>
      </c>
      <c r="G125" s="7" t="s">
        <v>109</v>
      </c>
    </row>
    <row r="126" spans="2:7">
      <c r="B126" s="5" t="s">
        <v>191</v>
      </c>
      <c r="C126" s="2" t="s">
        <v>381</v>
      </c>
      <c r="D126" s="6" t="s">
        <v>382</v>
      </c>
      <c r="E126" s="28">
        <v>30328</v>
      </c>
      <c r="F126" s="2" t="s">
        <v>7</v>
      </c>
      <c r="G126" s="7" t="s">
        <v>7</v>
      </c>
    </row>
    <row r="127" spans="2:7">
      <c r="B127" s="5" t="s">
        <v>147</v>
      </c>
      <c r="C127" s="2" t="s">
        <v>383</v>
      </c>
      <c r="D127" s="6" t="s">
        <v>384</v>
      </c>
      <c r="E127" s="28">
        <v>16741</v>
      </c>
      <c r="F127" s="2" t="s">
        <v>7</v>
      </c>
      <c r="G127" s="7" t="s">
        <v>8</v>
      </c>
    </row>
    <row r="128" spans="2:7" ht="22.5" customHeight="1">
      <c r="B128" s="5" t="s">
        <v>146</v>
      </c>
      <c r="C128" s="3" t="s">
        <v>385</v>
      </c>
      <c r="D128" s="6" t="s">
        <v>44</v>
      </c>
      <c r="E128" s="28">
        <v>1473</v>
      </c>
      <c r="F128" s="2" t="s">
        <v>7</v>
      </c>
      <c r="G128" s="7" t="s">
        <v>7</v>
      </c>
    </row>
    <row r="129" spans="2:7">
      <c r="B129" s="5" t="s">
        <v>386</v>
      </c>
      <c r="C129" s="2" t="s">
        <v>387</v>
      </c>
      <c r="D129" s="6" t="s">
        <v>389</v>
      </c>
      <c r="E129" s="28">
        <v>3951</v>
      </c>
      <c r="F129" s="2" t="s">
        <v>7</v>
      </c>
      <c r="G129" s="7" t="s">
        <v>7</v>
      </c>
    </row>
    <row r="130" spans="2:7">
      <c r="B130" s="5" t="s">
        <v>390</v>
      </c>
      <c r="C130" s="2" t="s">
        <v>391</v>
      </c>
      <c r="D130" s="6" t="s">
        <v>393</v>
      </c>
      <c r="E130" s="28">
        <v>7089</v>
      </c>
      <c r="F130" s="2" t="s">
        <v>7</v>
      </c>
      <c r="G130" s="7" t="s">
        <v>7</v>
      </c>
    </row>
    <row r="131" spans="2:7">
      <c r="B131" s="5" t="s">
        <v>394</v>
      </c>
      <c r="C131" s="2" t="s">
        <v>395</v>
      </c>
      <c r="D131" s="6" t="s">
        <v>396</v>
      </c>
      <c r="E131" s="28">
        <v>8238</v>
      </c>
      <c r="F131" s="2" t="s">
        <v>7</v>
      </c>
      <c r="G131" s="7" t="s">
        <v>7</v>
      </c>
    </row>
    <row r="132" spans="2:7">
      <c r="B132" s="5" t="s">
        <v>397</v>
      </c>
      <c r="C132" s="2" t="s">
        <v>398</v>
      </c>
      <c r="D132" s="6" t="s">
        <v>399</v>
      </c>
      <c r="E132" s="28">
        <v>17984</v>
      </c>
      <c r="F132" s="2" t="s">
        <v>7</v>
      </c>
      <c r="G132" s="7" t="s">
        <v>7</v>
      </c>
    </row>
    <row r="133" spans="2:7">
      <c r="B133" s="5" t="s">
        <v>316</v>
      </c>
      <c r="C133" s="2" t="s">
        <v>400</v>
      </c>
      <c r="D133" s="6" t="s">
        <v>401</v>
      </c>
      <c r="E133" s="28">
        <v>29004</v>
      </c>
      <c r="F133" s="2" t="s">
        <v>7</v>
      </c>
      <c r="G133" s="7" t="s">
        <v>7</v>
      </c>
    </row>
    <row r="134" spans="2:7">
      <c r="B134" s="5" t="s">
        <v>402</v>
      </c>
      <c r="C134" s="2" t="s">
        <v>403</v>
      </c>
      <c r="D134" s="6" t="s">
        <v>404</v>
      </c>
      <c r="E134" s="28">
        <v>1731</v>
      </c>
      <c r="F134" s="2" t="s">
        <v>7</v>
      </c>
      <c r="G134" s="7" t="s">
        <v>8</v>
      </c>
    </row>
    <row r="135" spans="2:7">
      <c r="B135" s="5" t="s">
        <v>405</v>
      </c>
      <c r="C135" s="2" t="s">
        <v>406</v>
      </c>
      <c r="D135" s="6" t="s">
        <v>407</v>
      </c>
      <c r="E135" s="28">
        <v>22228</v>
      </c>
      <c r="F135" s="2" t="s">
        <v>7</v>
      </c>
      <c r="G135" s="7" t="s">
        <v>8</v>
      </c>
    </row>
    <row r="136" spans="2:7">
      <c r="B136" s="5" t="s">
        <v>154</v>
      </c>
      <c r="C136" s="2" t="s">
        <v>408</v>
      </c>
      <c r="D136" s="6" t="s">
        <v>409</v>
      </c>
      <c r="E136" s="28">
        <v>3385</v>
      </c>
      <c r="F136" s="2" t="s">
        <v>410</v>
      </c>
      <c r="G136" s="7" t="s">
        <v>7</v>
      </c>
    </row>
    <row r="137" spans="2:7">
      <c r="B137" s="5" t="s">
        <v>411</v>
      </c>
      <c r="C137" s="2" t="s">
        <v>412</v>
      </c>
      <c r="D137" s="6" t="s">
        <v>413</v>
      </c>
      <c r="E137" s="28">
        <v>6652</v>
      </c>
      <c r="F137" s="2" t="s">
        <v>7</v>
      </c>
      <c r="G137" s="7" t="s">
        <v>7</v>
      </c>
    </row>
    <row r="138" spans="2:7">
      <c r="B138" s="5" t="s">
        <v>414</v>
      </c>
      <c r="C138" s="2" t="s">
        <v>415</v>
      </c>
      <c r="D138" s="6" t="s">
        <v>295</v>
      </c>
      <c r="E138" s="28">
        <f>SUM(D138*9)</f>
        <v>5400</v>
      </c>
      <c r="F138" s="2" t="s">
        <v>30</v>
      </c>
      <c r="G138" s="7" t="s">
        <v>31</v>
      </c>
    </row>
    <row r="139" spans="2:7" ht="23.25" customHeight="1">
      <c r="B139" s="5" t="s">
        <v>416</v>
      </c>
      <c r="C139" s="3" t="s">
        <v>417</v>
      </c>
      <c r="D139" s="6" t="s">
        <v>419</v>
      </c>
      <c r="E139" s="28">
        <v>2841</v>
      </c>
      <c r="F139" s="2" t="s">
        <v>7</v>
      </c>
      <c r="G139" s="7" t="s">
        <v>8</v>
      </c>
    </row>
    <row r="140" spans="2:7">
      <c r="B140" s="5" t="s">
        <v>420</v>
      </c>
      <c r="C140" s="2" t="s">
        <v>421</v>
      </c>
      <c r="D140" s="6" t="s">
        <v>278</v>
      </c>
      <c r="E140" s="28">
        <v>1143</v>
      </c>
      <c r="F140" s="2" t="s">
        <v>17</v>
      </c>
      <c r="G140" s="7" t="s">
        <v>7</v>
      </c>
    </row>
    <row r="141" spans="2:7" ht="23.25" customHeight="1">
      <c r="B141" s="5" t="s">
        <v>422</v>
      </c>
      <c r="C141" s="3" t="s">
        <v>423</v>
      </c>
      <c r="D141" s="6" t="s">
        <v>234</v>
      </c>
      <c r="E141" s="28">
        <f>SUM(D141*9)</f>
        <v>6300</v>
      </c>
      <c r="F141" s="2" t="s">
        <v>30</v>
      </c>
      <c r="G141" s="7" t="s">
        <v>31</v>
      </c>
    </row>
    <row r="142" spans="2:7">
      <c r="B142" s="5" t="s">
        <v>424</v>
      </c>
      <c r="C142" s="2" t="s">
        <v>425</v>
      </c>
      <c r="D142" s="6" t="s">
        <v>397</v>
      </c>
      <c r="E142" s="28">
        <v>1128</v>
      </c>
      <c r="F142" s="2" t="s">
        <v>8</v>
      </c>
      <c r="G142" s="7" t="s">
        <v>8</v>
      </c>
    </row>
    <row r="143" spans="2:7">
      <c r="B143" s="5" t="s">
        <v>426</v>
      </c>
      <c r="C143" s="2" t="s">
        <v>427</v>
      </c>
      <c r="D143" s="6" t="s">
        <v>332</v>
      </c>
      <c r="E143" s="28">
        <v>4745</v>
      </c>
      <c r="F143" s="2" t="s">
        <v>7</v>
      </c>
      <c r="G143" s="7" t="s">
        <v>8</v>
      </c>
    </row>
    <row r="144" spans="2:7">
      <c r="B144" s="5" t="s">
        <v>409</v>
      </c>
      <c r="C144" s="2" t="s">
        <v>428</v>
      </c>
      <c r="D144" s="6" t="s">
        <v>248</v>
      </c>
      <c r="E144" s="28">
        <v>874</v>
      </c>
      <c r="F144" s="2" t="s">
        <v>7</v>
      </c>
      <c r="G144" s="7" t="s">
        <v>7</v>
      </c>
    </row>
    <row r="145" spans="2:7">
      <c r="B145" s="5" t="s">
        <v>429</v>
      </c>
      <c r="C145" s="2" t="s">
        <v>430</v>
      </c>
      <c r="D145" s="6" t="s">
        <v>431</v>
      </c>
      <c r="E145" s="28">
        <v>6550</v>
      </c>
      <c r="F145" s="2" t="s">
        <v>30</v>
      </c>
      <c r="G145" s="7" t="s">
        <v>31</v>
      </c>
    </row>
    <row r="146" spans="2:7">
      <c r="B146" s="5" t="s">
        <v>21</v>
      </c>
      <c r="C146" s="2" t="s">
        <v>432</v>
      </c>
      <c r="D146" s="6" t="s">
        <v>332</v>
      </c>
      <c r="E146" s="28">
        <f>SUM(D146*9)</f>
        <v>900</v>
      </c>
      <c r="F146" s="2" t="s">
        <v>77</v>
      </c>
      <c r="G146" s="7" t="s">
        <v>31</v>
      </c>
    </row>
    <row r="147" spans="2:7">
      <c r="B147" s="5" t="s">
        <v>433</v>
      </c>
      <c r="C147" s="2" t="s">
        <v>434</v>
      </c>
      <c r="D147" s="6" t="s">
        <v>436</v>
      </c>
      <c r="E147" s="28">
        <v>855</v>
      </c>
      <c r="F147" s="2" t="s">
        <v>30</v>
      </c>
      <c r="G147" s="7" t="s">
        <v>31</v>
      </c>
    </row>
    <row r="148" spans="2:7" ht="34.5" customHeight="1">
      <c r="B148" s="5" t="s">
        <v>331</v>
      </c>
      <c r="C148" s="3" t="s">
        <v>437</v>
      </c>
      <c r="D148" s="6" t="s">
        <v>424</v>
      </c>
      <c r="E148" s="28">
        <v>1435</v>
      </c>
      <c r="F148" s="2" t="s">
        <v>7</v>
      </c>
      <c r="G148" s="7" t="s">
        <v>7</v>
      </c>
    </row>
    <row r="149" spans="2:7">
      <c r="B149" s="5" t="s">
        <v>438</v>
      </c>
      <c r="C149" s="2" t="s">
        <v>439</v>
      </c>
      <c r="D149" s="6" t="s">
        <v>256</v>
      </c>
      <c r="E149" s="28">
        <v>8678</v>
      </c>
      <c r="F149" s="2" t="s">
        <v>7</v>
      </c>
      <c r="G149" s="7" t="s">
        <v>7</v>
      </c>
    </row>
    <row r="150" spans="2:7">
      <c r="B150" s="5" t="s">
        <v>440</v>
      </c>
      <c r="C150" s="2" t="s">
        <v>441</v>
      </c>
      <c r="D150" s="6" t="s">
        <v>443</v>
      </c>
      <c r="E150" s="28">
        <v>4935</v>
      </c>
      <c r="F150" s="2" t="s">
        <v>7</v>
      </c>
      <c r="G150" s="7" t="s">
        <v>7</v>
      </c>
    </row>
    <row r="151" spans="2:7">
      <c r="B151" s="5" t="s">
        <v>444</v>
      </c>
      <c r="C151" s="2" t="s">
        <v>445</v>
      </c>
      <c r="D151" s="6" t="s">
        <v>364</v>
      </c>
      <c r="E151" s="28">
        <f>SUM(D151*9)</f>
        <v>1377</v>
      </c>
      <c r="F151" s="2" t="s">
        <v>7</v>
      </c>
      <c r="G151" s="7" t="s">
        <v>7</v>
      </c>
    </row>
    <row r="152" spans="2:7">
      <c r="B152" s="5" t="s">
        <v>444</v>
      </c>
      <c r="C152" s="2" t="s">
        <v>446</v>
      </c>
      <c r="D152" s="6" t="s">
        <v>228</v>
      </c>
      <c r="E152" s="28">
        <v>8471</v>
      </c>
      <c r="F152" s="2" t="s">
        <v>7</v>
      </c>
      <c r="G152" s="7" t="s">
        <v>7</v>
      </c>
    </row>
    <row r="153" spans="2:7">
      <c r="B153" s="5" t="s">
        <v>435</v>
      </c>
      <c r="C153" s="2" t="s">
        <v>447</v>
      </c>
      <c r="D153" s="6" t="s">
        <v>449</v>
      </c>
      <c r="E153" s="28">
        <v>3075</v>
      </c>
      <c r="F153" s="2" t="s">
        <v>7</v>
      </c>
      <c r="G153" s="7" t="s">
        <v>31</v>
      </c>
    </row>
    <row r="154" spans="2:7">
      <c r="B154" s="5" t="s">
        <v>450</v>
      </c>
      <c r="C154" s="2" t="s">
        <v>451</v>
      </c>
      <c r="D154" s="6" t="s">
        <v>316</v>
      </c>
      <c r="E154" s="28">
        <v>1036</v>
      </c>
      <c r="F154" s="2" t="s">
        <v>7</v>
      </c>
      <c r="G154" s="7" t="s">
        <v>7</v>
      </c>
    </row>
    <row r="155" spans="2:7">
      <c r="B155" s="5" t="s">
        <v>452</v>
      </c>
      <c r="C155" s="2" t="s">
        <v>453</v>
      </c>
      <c r="D155" s="6" t="s">
        <v>44</v>
      </c>
      <c r="E155" s="28">
        <v>1929</v>
      </c>
      <c r="F155" s="2" t="s">
        <v>7</v>
      </c>
      <c r="G155" s="7" t="s">
        <v>8</v>
      </c>
    </row>
    <row r="156" spans="2:7">
      <c r="B156" s="5" t="s">
        <v>37</v>
      </c>
      <c r="C156" s="2" t="s">
        <v>454</v>
      </c>
      <c r="D156" s="6" t="s">
        <v>353</v>
      </c>
      <c r="E156" s="28">
        <v>1289</v>
      </c>
      <c r="F156" s="2" t="s">
        <v>7</v>
      </c>
      <c r="G156" s="7" t="s">
        <v>7</v>
      </c>
    </row>
    <row r="157" spans="2:7">
      <c r="B157" s="5" t="s">
        <v>246</v>
      </c>
      <c r="C157" s="2" t="s">
        <v>455</v>
      </c>
      <c r="D157" s="6" t="s">
        <v>306</v>
      </c>
      <c r="E157" s="28">
        <v>1450</v>
      </c>
      <c r="F157" s="2" t="s">
        <v>7</v>
      </c>
      <c r="G157" s="7" t="s">
        <v>109</v>
      </c>
    </row>
    <row r="158" spans="2:7">
      <c r="B158" s="5" t="s">
        <v>456</v>
      </c>
      <c r="C158" s="2" t="s">
        <v>457</v>
      </c>
      <c r="D158" s="6" t="s">
        <v>458</v>
      </c>
      <c r="E158" s="28">
        <v>1447</v>
      </c>
      <c r="F158" s="2" t="s">
        <v>7</v>
      </c>
      <c r="G158" s="7" t="s">
        <v>7</v>
      </c>
    </row>
    <row r="159" spans="2:7">
      <c r="B159" s="5" t="s">
        <v>364</v>
      </c>
      <c r="C159" s="2" t="s">
        <v>459</v>
      </c>
      <c r="D159" s="6" t="s">
        <v>461</v>
      </c>
      <c r="E159" s="28">
        <v>3767</v>
      </c>
      <c r="F159" s="2" t="s">
        <v>7</v>
      </c>
      <c r="G159" s="7" t="s">
        <v>7</v>
      </c>
    </row>
    <row r="160" spans="2:7">
      <c r="B160" s="5" t="s">
        <v>462</v>
      </c>
      <c r="C160" s="2" t="s">
        <v>463</v>
      </c>
      <c r="D160" s="6" t="s">
        <v>438</v>
      </c>
      <c r="E160" s="28">
        <v>1394</v>
      </c>
      <c r="F160" s="2" t="s">
        <v>7</v>
      </c>
      <c r="G160" s="7" t="s">
        <v>7</v>
      </c>
    </row>
    <row r="161" spans="2:7">
      <c r="B161" s="5" t="s">
        <v>15</v>
      </c>
      <c r="C161" s="2" t="s">
        <v>464</v>
      </c>
      <c r="D161" s="6" t="s">
        <v>452</v>
      </c>
      <c r="E161" s="28">
        <v>2235</v>
      </c>
      <c r="F161" s="2" t="s">
        <v>7</v>
      </c>
      <c r="G161" s="7" t="s">
        <v>7</v>
      </c>
    </row>
    <row r="162" spans="2:7">
      <c r="B162" s="5" t="s">
        <v>15</v>
      </c>
      <c r="C162" s="2" t="s">
        <v>465</v>
      </c>
      <c r="D162" s="6" t="s">
        <v>291</v>
      </c>
      <c r="E162" s="28">
        <v>2854</v>
      </c>
      <c r="F162" s="2" t="s">
        <v>7</v>
      </c>
      <c r="G162" s="7" t="s">
        <v>7</v>
      </c>
    </row>
    <row r="163" spans="2:7">
      <c r="B163" s="5" t="s">
        <v>319</v>
      </c>
      <c r="C163" s="2" t="s">
        <v>466</v>
      </c>
      <c r="D163" s="6" t="s">
        <v>467</v>
      </c>
      <c r="E163" s="28">
        <v>3282</v>
      </c>
      <c r="F163" s="2" t="s">
        <v>17</v>
      </c>
      <c r="G163" s="7" t="s">
        <v>7</v>
      </c>
    </row>
    <row r="164" spans="2:7">
      <c r="B164" s="5" t="s">
        <v>468</v>
      </c>
      <c r="C164" s="2" t="s">
        <v>469</v>
      </c>
      <c r="D164" s="6">
        <v>250</v>
      </c>
      <c r="E164" s="28">
        <f>SUM(D164*9)</f>
        <v>2250</v>
      </c>
      <c r="F164" s="2" t="s">
        <v>30</v>
      </c>
      <c r="G164" s="7" t="s">
        <v>31</v>
      </c>
    </row>
    <row r="165" spans="2:7">
      <c r="B165" s="5" t="s">
        <v>470</v>
      </c>
      <c r="C165" s="2" t="s">
        <v>471</v>
      </c>
      <c r="D165" s="6" t="s">
        <v>338</v>
      </c>
      <c r="E165" s="28">
        <v>3990</v>
      </c>
      <c r="F165" s="2" t="s">
        <v>7</v>
      </c>
      <c r="G165" s="7" t="s">
        <v>8</v>
      </c>
    </row>
    <row r="166" spans="2:7">
      <c r="B166" s="5" t="s">
        <v>247</v>
      </c>
      <c r="C166" s="2" t="s">
        <v>473</v>
      </c>
      <c r="D166" s="6" t="s">
        <v>474</v>
      </c>
      <c r="E166" s="28">
        <v>8468</v>
      </c>
      <c r="F166" s="2" t="s">
        <v>7</v>
      </c>
      <c r="G166" s="7" t="s">
        <v>7</v>
      </c>
    </row>
    <row r="167" spans="2:7" ht="23.25" customHeight="1">
      <c r="B167" s="5" t="s">
        <v>475</v>
      </c>
      <c r="C167" s="3" t="s">
        <v>476</v>
      </c>
      <c r="D167" s="6" t="s">
        <v>247</v>
      </c>
      <c r="E167" s="28">
        <v>1960</v>
      </c>
      <c r="F167" s="2" t="s">
        <v>7</v>
      </c>
      <c r="G167" s="7" t="s">
        <v>7</v>
      </c>
    </row>
    <row r="168" spans="2:7">
      <c r="B168" s="5" t="s">
        <v>477</v>
      </c>
      <c r="C168" s="2" t="s">
        <v>478</v>
      </c>
      <c r="D168" s="6" t="s">
        <v>174</v>
      </c>
      <c r="E168" s="28">
        <v>2980</v>
      </c>
      <c r="F168" s="116" t="s">
        <v>480</v>
      </c>
      <c r="G168" s="117"/>
    </row>
    <row r="169" spans="2:7">
      <c r="B169" s="5" t="s">
        <v>128</v>
      </c>
      <c r="C169" s="2" t="s">
        <v>481</v>
      </c>
      <c r="D169" s="6" t="s">
        <v>482</v>
      </c>
      <c r="E169" s="28">
        <v>138808</v>
      </c>
      <c r="F169" s="2" t="s">
        <v>7</v>
      </c>
      <c r="G169" s="7" t="s">
        <v>7</v>
      </c>
    </row>
    <row r="170" spans="2:7">
      <c r="B170" s="5" t="s">
        <v>483</v>
      </c>
      <c r="C170" s="2" t="s">
        <v>484</v>
      </c>
      <c r="D170" s="6" t="s">
        <v>485</v>
      </c>
      <c r="E170" s="28">
        <v>40390</v>
      </c>
      <c r="F170" s="2" t="s">
        <v>7</v>
      </c>
      <c r="G170" s="7" t="s">
        <v>7</v>
      </c>
    </row>
    <row r="171" spans="2:7">
      <c r="B171" s="5" t="s">
        <v>458</v>
      </c>
      <c r="C171" s="2" t="s">
        <v>486</v>
      </c>
      <c r="D171" s="6" t="s">
        <v>422</v>
      </c>
      <c r="E171" s="28">
        <v>1415</v>
      </c>
      <c r="F171" s="2" t="s">
        <v>7</v>
      </c>
      <c r="G171" s="7" t="s">
        <v>7</v>
      </c>
    </row>
    <row r="172" spans="2:7">
      <c r="B172" s="5" t="s">
        <v>487</v>
      </c>
      <c r="C172" s="2" t="s">
        <v>488</v>
      </c>
      <c r="D172" s="6" t="s">
        <v>68</v>
      </c>
      <c r="E172" s="28">
        <v>1821</v>
      </c>
      <c r="F172" s="2" t="s">
        <v>7</v>
      </c>
      <c r="G172" s="7" t="s">
        <v>7</v>
      </c>
    </row>
    <row r="173" spans="2:7">
      <c r="B173" s="5" t="s">
        <v>16</v>
      </c>
      <c r="C173" s="2" t="s">
        <v>490</v>
      </c>
      <c r="D173" s="6" t="s">
        <v>95</v>
      </c>
      <c r="E173" s="28">
        <v>3383</v>
      </c>
      <c r="F173" s="2" t="s">
        <v>7</v>
      </c>
      <c r="G173" s="7" t="s">
        <v>7</v>
      </c>
    </row>
    <row r="174" spans="2:7">
      <c r="B174" s="5" t="s">
        <v>306</v>
      </c>
      <c r="C174" s="2" t="s">
        <v>492</v>
      </c>
      <c r="D174" s="6" t="s">
        <v>259</v>
      </c>
      <c r="E174" s="28">
        <v>364</v>
      </c>
      <c r="F174" s="2" t="s">
        <v>7</v>
      </c>
      <c r="G174" s="7" t="s">
        <v>7</v>
      </c>
    </row>
    <row r="175" spans="2:7">
      <c r="B175" s="5" t="s">
        <v>493</v>
      </c>
      <c r="C175" s="2" t="s">
        <v>494</v>
      </c>
      <c r="D175" s="6" t="s">
        <v>496</v>
      </c>
      <c r="E175" s="28">
        <v>2923</v>
      </c>
      <c r="F175" s="2" t="s">
        <v>7</v>
      </c>
      <c r="G175" s="7" t="s">
        <v>7</v>
      </c>
    </row>
    <row r="176" spans="2:7">
      <c r="B176" s="5" t="s">
        <v>497</v>
      </c>
      <c r="C176" s="2" t="s">
        <v>498</v>
      </c>
      <c r="D176" s="6" t="s">
        <v>499</v>
      </c>
      <c r="E176" s="28">
        <v>6998</v>
      </c>
      <c r="F176" s="2" t="s">
        <v>7</v>
      </c>
      <c r="G176" s="7" t="s">
        <v>7</v>
      </c>
    </row>
    <row r="177" spans="2:7">
      <c r="B177" s="5" t="s">
        <v>500</v>
      </c>
      <c r="C177" s="2" t="s">
        <v>501</v>
      </c>
      <c r="D177" s="6" t="s">
        <v>191</v>
      </c>
      <c r="E177" s="28">
        <v>1144</v>
      </c>
      <c r="F177" s="2" t="s">
        <v>17</v>
      </c>
      <c r="G177" s="7" t="s">
        <v>7</v>
      </c>
    </row>
    <row r="178" spans="2:7">
      <c r="B178" s="5" t="s">
        <v>502</v>
      </c>
      <c r="C178" s="2" t="s">
        <v>503</v>
      </c>
      <c r="D178" s="6" t="s">
        <v>505</v>
      </c>
      <c r="E178" s="28">
        <v>3175</v>
      </c>
      <c r="F178" s="2" t="s">
        <v>7</v>
      </c>
      <c r="G178" s="7" t="s">
        <v>506</v>
      </c>
    </row>
    <row r="179" spans="2:7" ht="25.5" customHeight="1">
      <c r="B179" s="5" t="s">
        <v>507</v>
      </c>
      <c r="C179" s="3" t="s">
        <v>508</v>
      </c>
      <c r="D179" s="6" t="s">
        <v>278</v>
      </c>
      <c r="E179" s="28">
        <v>562</v>
      </c>
      <c r="F179" s="2" t="s">
        <v>7</v>
      </c>
      <c r="G179" s="7" t="s">
        <v>7</v>
      </c>
    </row>
    <row r="180" spans="2:7">
      <c r="B180" s="5" t="s">
        <v>367</v>
      </c>
      <c r="C180" s="2" t="s">
        <v>510</v>
      </c>
      <c r="D180" s="6" t="s">
        <v>44</v>
      </c>
      <c r="E180" s="28">
        <v>2846</v>
      </c>
      <c r="F180" s="2" t="s">
        <v>7</v>
      </c>
      <c r="G180" s="7" t="s">
        <v>31</v>
      </c>
    </row>
    <row r="181" spans="2:7">
      <c r="B181" s="5" t="s">
        <v>512</v>
      </c>
      <c r="C181" s="2" t="s">
        <v>513</v>
      </c>
      <c r="D181" s="6" t="s">
        <v>298</v>
      </c>
      <c r="E181" s="28">
        <v>3104</v>
      </c>
      <c r="F181" s="2" t="s">
        <v>17</v>
      </c>
      <c r="G181" s="7" t="s">
        <v>25</v>
      </c>
    </row>
    <row r="182" spans="2:7">
      <c r="B182" s="5" t="s">
        <v>515</v>
      </c>
      <c r="C182" s="2" t="s">
        <v>516</v>
      </c>
      <c r="D182" s="6" t="s">
        <v>191</v>
      </c>
      <c r="E182" s="28">
        <v>1140</v>
      </c>
      <c r="F182" s="2" t="s">
        <v>517</v>
      </c>
      <c r="G182" s="7" t="s">
        <v>8</v>
      </c>
    </row>
    <row r="183" spans="2:7">
      <c r="B183" s="5" t="s">
        <v>518</v>
      </c>
      <c r="C183" s="2" t="s">
        <v>519</v>
      </c>
      <c r="D183" s="6">
        <v>0</v>
      </c>
      <c r="E183" s="28">
        <v>5949</v>
      </c>
      <c r="F183" s="2" t="s">
        <v>30</v>
      </c>
      <c r="G183" s="7" t="s">
        <v>31</v>
      </c>
    </row>
    <row r="184" spans="2:7">
      <c r="B184" s="5" t="s">
        <v>404</v>
      </c>
      <c r="C184" s="2" t="s">
        <v>520</v>
      </c>
      <c r="D184" s="6" t="s">
        <v>422</v>
      </c>
      <c r="E184" s="28">
        <v>723</v>
      </c>
      <c r="F184" s="2" t="s">
        <v>8</v>
      </c>
      <c r="G184" s="7" t="s">
        <v>8</v>
      </c>
    </row>
    <row r="185" spans="2:7">
      <c r="B185" s="5" t="s">
        <v>521</v>
      </c>
      <c r="C185" s="2" t="s">
        <v>522</v>
      </c>
      <c r="D185" s="6" t="s">
        <v>523</v>
      </c>
      <c r="E185" s="28">
        <v>5246</v>
      </c>
      <c r="F185" s="2" t="s">
        <v>7</v>
      </c>
      <c r="G185" s="7" t="s">
        <v>8</v>
      </c>
    </row>
    <row r="186" spans="2:7">
      <c r="B186" s="5" t="s">
        <v>44</v>
      </c>
      <c r="C186" s="2" t="s">
        <v>524</v>
      </c>
      <c r="D186" s="6" t="s">
        <v>525</v>
      </c>
      <c r="E186" s="28">
        <f>SUM(D186*9)</f>
        <v>9000</v>
      </c>
      <c r="F186" s="2" t="s">
        <v>7</v>
      </c>
      <c r="G186" s="7" t="s">
        <v>31</v>
      </c>
    </row>
    <row r="187" spans="2:7">
      <c r="B187" s="5" t="s">
        <v>526</v>
      </c>
      <c r="C187" s="2" t="s">
        <v>527</v>
      </c>
      <c r="D187" s="6" t="s">
        <v>528</v>
      </c>
      <c r="E187" s="28">
        <v>8958</v>
      </c>
      <c r="F187" s="2" t="s">
        <v>7</v>
      </c>
      <c r="G187" s="7" t="s">
        <v>7</v>
      </c>
    </row>
    <row r="188" spans="2:7">
      <c r="B188" s="5" t="s">
        <v>170</v>
      </c>
      <c r="C188" s="2" t="s">
        <v>529</v>
      </c>
      <c r="D188" s="6" t="s">
        <v>531</v>
      </c>
      <c r="E188" s="28">
        <v>4532</v>
      </c>
      <c r="F188" s="2" t="s">
        <v>7</v>
      </c>
      <c r="G188" s="7" t="s">
        <v>7</v>
      </c>
    </row>
    <row r="189" spans="2:7">
      <c r="B189" s="5" t="s">
        <v>169</v>
      </c>
      <c r="C189" s="2" t="s">
        <v>532</v>
      </c>
      <c r="D189" s="6" t="s">
        <v>523</v>
      </c>
      <c r="E189" s="28">
        <v>1109</v>
      </c>
      <c r="F189" s="2" t="s">
        <v>17</v>
      </c>
      <c r="G189" s="7" t="s">
        <v>8</v>
      </c>
    </row>
    <row r="190" spans="2:7">
      <c r="B190" s="5" t="s">
        <v>533</v>
      </c>
      <c r="C190" s="2" t="s">
        <v>534</v>
      </c>
      <c r="D190" s="6" t="s">
        <v>80</v>
      </c>
      <c r="E190" s="28">
        <f>SUM(D190*9)</f>
        <v>1800</v>
      </c>
      <c r="F190" s="2" t="s">
        <v>7</v>
      </c>
      <c r="G190" s="7" t="s">
        <v>77</v>
      </c>
    </row>
    <row r="191" spans="2:7">
      <c r="B191" s="5" t="s">
        <v>535</v>
      </c>
      <c r="C191" s="2" t="s">
        <v>536</v>
      </c>
      <c r="D191" s="6" t="s">
        <v>538</v>
      </c>
      <c r="E191" s="28">
        <v>15153</v>
      </c>
      <c r="F191" s="2" t="s">
        <v>7</v>
      </c>
      <c r="G191" s="7" t="s">
        <v>7</v>
      </c>
    </row>
    <row r="192" spans="2:7">
      <c r="B192" s="5" t="s">
        <v>539</v>
      </c>
      <c r="C192" s="2" t="s">
        <v>540</v>
      </c>
      <c r="D192" s="6" t="s">
        <v>248</v>
      </c>
      <c r="E192" s="28">
        <v>478</v>
      </c>
      <c r="F192" s="2" t="s">
        <v>17</v>
      </c>
      <c r="G192" s="7" t="s">
        <v>31</v>
      </c>
    </row>
    <row r="193" spans="2:7">
      <c r="B193" s="5" t="s">
        <v>541</v>
      </c>
      <c r="C193" s="2" t="s">
        <v>542</v>
      </c>
      <c r="D193" s="6" t="s">
        <v>543</v>
      </c>
      <c r="E193" s="28">
        <v>19739</v>
      </c>
      <c r="F193" s="2" t="s">
        <v>7</v>
      </c>
      <c r="G193" s="7" t="s">
        <v>7</v>
      </c>
    </row>
    <row r="194" spans="2:7">
      <c r="B194" s="5" t="s">
        <v>327</v>
      </c>
      <c r="C194" s="2" t="s">
        <v>544</v>
      </c>
      <c r="D194" s="6" t="s">
        <v>436</v>
      </c>
      <c r="E194" s="28">
        <v>1522</v>
      </c>
      <c r="F194" s="2" t="s">
        <v>30</v>
      </c>
      <c r="G194" s="7" t="s">
        <v>31</v>
      </c>
    </row>
    <row r="195" spans="2:7">
      <c r="B195" s="5" t="s">
        <v>301</v>
      </c>
      <c r="C195" s="2" t="s">
        <v>545</v>
      </c>
      <c r="D195" s="6" t="s">
        <v>332</v>
      </c>
      <c r="E195" s="28">
        <v>1185</v>
      </c>
      <c r="F195" s="2" t="s">
        <v>7</v>
      </c>
      <c r="G195" s="7" t="s">
        <v>31</v>
      </c>
    </row>
    <row r="196" spans="2:7">
      <c r="B196" s="5" t="s">
        <v>129</v>
      </c>
      <c r="C196" s="2" t="s">
        <v>546</v>
      </c>
      <c r="D196" s="6" t="s">
        <v>547</v>
      </c>
      <c r="E196" s="28">
        <f>SUM(D196*9)</f>
        <v>5850</v>
      </c>
      <c r="F196" s="2"/>
      <c r="G196" s="7"/>
    </row>
    <row r="197" spans="2:7">
      <c r="B197" s="5" t="s">
        <v>548</v>
      </c>
      <c r="C197" s="2" t="s">
        <v>549</v>
      </c>
      <c r="D197" s="6" t="s">
        <v>550</v>
      </c>
      <c r="E197" s="28">
        <v>21977</v>
      </c>
      <c r="F197" s="2" t="s">
        <v>7</v>
      </c>
      <c r="G197" s="7" t="s">
        <v>7</v>
      </c>
    </row>
    <row r="198" spans="2:7">
      <c r="B198" s="5" t="s">
        <v>356</v>
      </c>
      <c r="C198" s="2" t="s">
        <v>551</v>
      </c>
      <c r="D198" s="6" t="s">
        <v>248</v>
      </c>
      <c r="E198" s="28">
        <v>791</v>
      </c>
      <c r="F198" s="2" t="s">
        <v>7</v>
      </c>
      <c r="G198" s="7" t="s">
        <v>7</v>
      </c>
    </row>
    <row r="199" spans="2:7">
      <c r="B199" s="5" t="s">
        <v>552</v>
      </c>
      <c r="C199" s="2" t="s">
        <v>553</v>
      </c>
      <c r="D199" s="6" t="s">
        <v>180</v>
      </c>
      <c r="E199" s="28">
        <v>7051</v>
      </c>
      <c r="F199" s="2" t="s">
        <v>7</v>
      </c>
      <c r="G199" s="7" t="s">
        <v>7</v>
      </c>
    </row>
    <row r="200" spans="2:7">
      <c r="B200" s="5" t="s">
        <v>489</v>
      </c>
      <c r="C200" s="2" t="s">
        <v>554</v>
      </c>
      <c r="D200" s="6" t="s">
        <v>95</v>
      </c>
      <c r="E200" s="28">
        <v>2379</v>
      </c>
      <c r="F200" s="2" t="s">
        <v>7</v>
      </c>
      <c r="G200" s="7" t="s">
        <v>7</v>
      </c>
    </row>
    <row r="201" spans="2:7">
      <c r="B201" s="5" t="s">
        <v>68</v>
      </c>
      <c r="C201" s="2" t="s">
        <v>556</v>
      </c>
      <c r="D201" s="6" t="s">
        <v>136</v>
      </c>
      <c r="E201" s="28">
        <v>5893</v>
      </c>
      <c r="F201" s="2" t="s">
        <v>7</v>
      </c>
      <c r="G201" s="7" t="s">
        <v>7</v>
      </c>
    </row>
    <row r="202" spans="2:7">
      <c r="B202" s="5" t="s">
        <v>557</v>
      </c>
      <c r="C202" s="2" t="s">
        <v>558</v>
      </c>
      <c r="D202" s="6" t="s">
        <v>559</v>
      </c>
      <c r="E202" s="28">
        <f>SUM(D202*9)</f>
        <v>2502</v>
      </c>
      <c r="F202" s="2" t="s">
        <v>30</v>
      </c>
      <c r="G202" s="7" t="s">
        <v>31</v>
      </c>
    </row>
    <row r="203" spans="2:7">
      <c r="B203" s="5" t="s">
        <v>560</v>
      </c>
      <c r="C203" s="2" t="s">
        <v>561</v>
      </c>
      <c r="D203" s="6" t="s">
        <v>562</v>
      </c>
      <c r="E203" s="28">
        <v>4178</v>
      </c>
      <c r="F203" s="2" t="s">
        <v>7</v>
      </c>
      <c r="G203" s="7" t="s">
        <v>7</v>
      </c>
    </row>
    <row r="204" spans="2:7">
      <c r="B204" s="5" t="s">
        <v>69</v>
      </c>
      <c r="C204" s="2" t="s">
        <v>563</v>
      </c>
      <c r="D204" s="6" t="s">
        <v>21</v>
      </c>
      <c r="E204" s="28">
        <v>935</v>
      </c>
      <c r="F204" s="2" t="s">
        <v>17</v>
      </c>
      <c r="G204" s="7" t="s">
        <v>8</v>
      </c>
    </row>
    <row r="205" spans="2:7">
      <c r="B205" s="5" t="s">
        <v>564</v>
      </c>
      <c r="C205" s="2" t="s">
        <v>565</v>
      </c>
      <c r="D205" s="6" t="s">
        <v>567</v>
      </c>
      <c r="E205" s="28">
        <v>5582</v>
      </c>
      <c r="F205" s="2" t="s">
        <v>7</v>
      </c>
      <c r="G205" s="7" t="s">
        <v>7</v>
      </c>
    </row>
    <row r="206" spans="2:7">
      <c r="B206" s="5" t="s">
        <v>80</v>
      </c>
      <c r="C206" s="2" t="s">
        <v>568</v>
      </c>
      <c r="D206" s="6" t="s">
        <v>181</v>
      </c>
      <c r="E206" s="28">
        <v>524</v>
      </c>
      <c r="F206" s="2" t="s">
        <v>7</v>
      </c>
      <c r="G206" s="7" t="s">
        <v>7</v>
      </c>
    </row>
    <row r="207" spans="2:7">
      <c r="B207" s="5" t="s">
        <v>569</v>
      </c>
      <c r="C207" s="2" t="s">
        <v>570</v>
      </c>
      <c r="D207" s="6" t="s">
        <v>343</v>
      </c>
      <c r="E207" s="28">
        <v>663</v>
      </c>
      <c r="F207" s="2" t="s">
        <v>7</v>
      </c>
      <c r="G207" s="118" t="s">
        <v>571</v>
      </c>
    </row>
    <row r="208" spans="2:7">
      <c r="B208" s="5" t="s">
        <v>572</v>
      </c>
      <c r="C208" s="2" t="s">
        <v>573</v>
      </c>
      <c r="D208" s="6" t="s">
        <v>21</v>
      </c>
      <c r="E208" s="28">
        <v>1269</v>
      </c>
      <c r="F208" s="2" t="s">
        <v>7</v>
      </c>
      <c r="G208" s="118"/>
    </row>
    <row r="209" spans="2:7">
      <c r="B209" s="5" t="s">
        <v>116</v>
      </c>
      <c r="C209" s="2" t="s">
        <v>574</v>
      </c>
      <c r="D209" s="6">
        <v>1500</v>
      </c>
      <c r="E209" s="28">
        <f>SUM(D209*9)</f>
        <v>13500</v>
      </c>
      <c r="F209" s="2" t="s">
        <v>30</v>
      </c>
      <c r="G209" s="7" t="s">
        <v>31</v>
      </c>
    </row>
    <row r="210" spans="2:7">
      <c r="B210" s="5" t="s">
        <v>575</v>
      </c>
      <c r="C210" s="2" t="s">
        <v>576</v>
      </c>
      <c r="D210" s="6" t="s">
        <v>37</v>
      </c>
      <c r="E210" s="28">
        <v>2126</v>
      </c>
      <c r="F210" s="2" t="s">
        <v>17</v>
      </c>
      <c r="G210" s="7" t="s">
        <v>25</v>
      </c>
    </row>
    <row r="211" spans="2:7">
      <c r="B211" s="5" t="s">
        <v>117</v>
      </c>
      <c r="C211" s="2" t="s">
        <v>577</v>
      </c>
      <c r="D211" s="6" t="s">
        <v>246</v>
      </c>
      <c r="E211" s="28">
        <v>1372</v>
      </c>
      <c r="F211" s="2" t="s">
        <v>7</v>
      </c>
      <c r="G211" s="7" t="s">
        <v>8</v>
      </c>
    </row>
    <row r="212" spans="2:7">
      <c r="B212" s="5" t="s">
        <v>578</v>
      </c>
      <c r="C212" s="2" t="s">
        <v>579</v>
      </c>
      <c r="D212" s="6" t="s">
        <v>539</v>
      </c>
      <c r="E212" s="28">
        <v>2414</v>
      </c>
      <c r="F212" s="2" t="s">
        <v>7</v>
      </c>
      <c r="G212" s="7" t="s">
        <v>7</v>
      </c>
    </row>
    <row r="213" spans="2:7">
      <c r="B213" s="5" t="s">
        <v>580</v>
      </c>
      <c r="C213" s="2" t="s">
        <v>581</v>
      </c>
      <c r="D213" s="6" t="s">
        <v>112</v>
      </c>
      <c r="E213" s="28">
        <v>5178</v>
      </c>
      <c r="F213" s="2" t="s">
        <v>7</v>
      </c>
      <c r="G213" s="7" t="s">
        <v>7</v>
      </c>
    </row>
    <row r="214" spans="2:7">
      <c r="B214" s="5" t="s">
        <v>583</v>
      </c>
      <c r="C214" s="2" t="s">
        <v>584</v>
      </c>
      <c r="D214" s="6" t="s">
        <v>136</v>
      </c>
      <c r="E214" s="28">
        <v>2998</v>
      </c>
      <c r="F214" s="2" t="s">
        <v>7</v>
      </c>
      <c r="G214" s="7" t="s">
        <v>7</v>
      </c>
    </row>
    <row r="215" spans="2:7" ht="25.5" customHeight="1">
      <c r="B215" s="5" t="s">
        <v>72</v>
      </c>
      <c r="C215" s="3" t="s">
        <v>586</v>
      </c>
      <c r="D215" s="6" t="s">
        <v>587</v>
      </c>
      <c r="E215" s="28">
        <v>8337</v>
      </c>
      <c r="F215" s="2" t="s">
        <v>7</v>
      </c>
      <c r="G215" s="7" t="s">
        <v>7</v>
      </c>
    </row>
    <row r="216" spans="2:7">
      <c r="B216" s="5" t="s">
        <v>369</v>
      </c>
      <c r="C216" s="2" t="s">
        <v>588</v>
      </c>
      <c r="D216" s="6" t="s">
        <v>51</v>
      </c>
      <c r="E216" s="28">
        <v>4638</v>
      </c>
      <c r="F216" s="2" t="s">
        <v>7</v>
      </c>
      <c r="G216" s="7" t="s">
        <v>8</v>
      </c>
    </row>
    <row r="217" spans="2:7" ht="21" customHeight="1">
      <c r="B217" s="5" t="s">
        <v>590</v>
      </c>
      <c r="C217" s="3" t="s">
        <v>591</v>
      </c>
      <c r="D217" s="6" t="s">
        <v>292</v>
      </c>
      <c r="E217" s="28">
        <v>776</v>
      </c>
      <c r="F217" s="2" t="s">
        <v>7</v>
      </c>
      <c r="G217" s="7" t="s">
        <v>7</v>
      </c>
    </row>
    <row r="218" spans="2:7">
      <c r="B218" s="5" t="s">
        <v>28</v>
      </c>
      <c r="C218" s="2" t="s">
        <v>592</v>
      </c>
      <c r="D218" s="6" t="s">
        <v>291</v>
      </c>
      <c r="E218" s="28">
        <v>3415</v>
      </c>
      <c r="F218" s="2" t="s">
        <v>7</v>
      </c>
      <c r="G218" s="7" t="s">
        <v>7</v>
      </c>
    </row>
    <row r="219" spans="2:7">
      <c r="B219" s="5" t="s">
        <v>594</v>
      </c>
      <c r="C219" s="2" t="s">
        <v>595</v>
      </c>
      <c r="D219" s="6" t="s">
        <v>91</v>
      </c>
      <c r="E219" s="28">
        <v>1925</v>
      </c>
      <c r="F219" s="2" t="s">
        <v>25</v>
      </c>
      <c r="G219" s="7" t="s">
        <v>8</v>
      </c>
    </row>
    <row r="220" spans="2:7">
      <c r="B220" s="5" t="s">
        <v>596</v>
      </c>
      <c r="C220" s="2" t="s">
        <v>597</v>
      </c>
      <c r="D220" s="6" t="s">
        <v>598</v>
      </c>
      <c r="E220" s="28">
        <v>9383</v>
      </c>
      <c r="F220" s="2" t="s">
        <v>7</v>
      </c>
      <c r="G220" s="7" t="s">
        <v>8</v>
      </c>
    </row>
    <row r="221" spans="2:7">
      <c r="B221" s="5" t="s">
        <v>83</v>
      </c>
      <c r="C221" s="2" t="s">
        <v>599</v>
      </c>
      <c r="D221" s="6" t="s">
        <v>228</v>
      </c>
      <c r="E221" s="28">
        <v>3510</v>
      </c>
      <c r="F221" s="2" t="s">
        <v>7</v>
      </c>
      <c r="G221" s="7" t="s">
        <v>7</v>
      </c>
    </row>
    <row r="222" spans="2:7">
      <c r="B222" s="5" t="s">
        <v>601</v>
      </c>
      <c r="C222" s="2" t="s">
        <v>602</v>
      </c>
      <c r="D222" s="6" t="s">
        <v>535</v>
      </c>
      <c r="E222" s="28">
        <v>2238</v>
      </c>
      <c r="F222" s="2" t="s">
        <v>7</v>
      </c>
      <c r="G222" s="7" t="s">
        <v>7</v>
      </c>
    </row>
    <row r="223" spans="2:7">
      <c r="B223" s="5" t="s">
        <v>603</v>
      </c>
      <c r="C223" s="2" t="s">
        <v>604</v>
      </c>
      <c r="D223" s="6" t="s">
        <v>605</v>
      </c>
      <c r="E223" s="28">
        <v>4467</v>
      </c>
      <c r="F223" s="2" t="s">
        <v>7</v>
      </c>
      <c r="G223" s="7" t="s">
        <v>7</v>
      </c>
    </row>
    <row r="224" spans="2:7">
      <c r="B224" s="5" t="s">
        <v>606</v>
      </c>
      <c r="C224" s="2" t="s">
        <v>607</v>
      </c>
      <c r="D224" s="6" t="s">
        <v>608</v>
      </c>
      <c r="E224" s="28">
        <v>2555</v>
      </c>
      <c r="F224" s="2" t="s">
        <v>7</v>
      </c>
      <c r="G224" s="7" t="s">
        <v>7</v>
      </c>
    </row>
    <row r="225" spans="2:7">
      <c r="B225" s="5" t="s">
        <v>359</v>
      </c>
      <c r="C225" s="2" t="s">
        <v>609</v>
      </c>
      <c r="D225" s="6" t="s">
        <v>541</v>
      </c>
      <c r="E225" s="28">
        <v>1218</v>
      </c>
      <c r="F225" s="2" t="s">
        <v>7</v>
      </c>
      <c r="G225" s="7" t="s">
        <v>77</v>
      </c>
    </row>
    <row r="226" spans="2:7">
      <c r="B226" s="5" t="s">
        <v>174</v>
      </c>
      <c r="C226" s="2" t="s">
        <v>610</v>
      </c>
      <c r="D226" s="6" t="s">
        <v>611</v>
      </c>
      <c r="E226" s="28">
        <v>55199</v>
      </c>
      <c r="F226" s="2" t="s">
        <v>7</v>
      </c>
      <c r="G226" s="7" t="s">
        <v>7</v>
      </c>
    </row>
    <row r="227" spans="2:7">
      <c r="B227" s="5" t="s">
        <v>612</v>
      </c>
      <c r="C227" s="2" t="s">
        <v>613</v>
      </c>
      <c r="D227" s="6" t="s">
        <v>332</v>
      </c>
      <c r="E227" s="28">
        <v>1339</v>
      </c>
      <c r="F227" s="2" t="s">
        <v>7</v>
      </c>
      <c r="G227" s="7" t="s">
        <v>7</v>
      </c>
    </row>
    <row r="228" spans="2:7">
      <c r="B228" s="5" t="s">
        <v>187</v>
      </c>
      <c r="C228" s="2" t="s">
        <v>615</v>
      </c>
      <c r="D228" s="6" t="s">
        <v>433</v>
      </c>
      <c r="E228" s="28">
        <v>1254</v>
      </c>
      <c r="F228" s="2" t="s">
        <v>7</v>
      </c>
      <c r="G228" s="7" t="s">
        <v>8</v>
      </c>
    </row>
    <row r="229" spans="2:7">
      <c r="B229" s="5" t="s">
        <v>616</v>
      </c>
      <c r="C229" s="2" t="s">
        <v>617</v>
      </c>
      <c r="D229" s="6" t="s">
        <v>460</v>
      </c>
      <c r="E229" s="28">
        <f>SUM(D229*9)</f>
        <v>2241</v>
      </c>
      <c r="F229" s="2" t="s">
        <v>618</v>
      </c>
      <c r="G229" s="7" t="s">
        <v>618</v>
      </c>
    </row>
    <row r="230" spans="2:7">
      <c r="B230" s="5" t="s">
        <v>237</v>
      </c>
      <c r="C230" s="2" t="s">
        <v>619</v>
      </c>
      <c r="D230" s="6" t="s">
        <v>620</v>
      </c>
      <c r="E230" s="28">
        <v>32310</v>
      </c>
      <c r="F230" s="2" t="s">
        <v>7</v>
      </c>
      <c r="G230" s="7" t="s">
        <v>8</v>
      </c>
    </row>
    <row r="231" spans="2:7">
      <c r="B231" s="5" t="s">
        <v>479</v>
      </c>
      <c r="C231" s="2" t="s">
        <v>621</v>
      </c>
      <c r="D231" s="6" t="s">
        <v>535</v>
      </c>
      <c r="E231" s="28">
        <v>1448</v>
      </c>
      <c r="F231" s="2" t="s">
        <v>7</v>
      </c>
      <c r="G231" s="7" t="s">
        <v>7</v>
      </c>
    </row>
    <row r="232" spans="2:7" ht="25.5" customHeight="1">
      <c r="B232" s="5" t="s">
        <v>622</v>
      </c>
      <c r="C232" s="3" t="s">
        <v>623</v>
      </c>
      <c r="D232" s="6" t="s">
        <v>54</v>
      </c>
      <c r="E232" s="28">
        <v>11441</v>
      </c>
      <c r="F232" s="2" t="s">
        <v>7</v>
      </c>
      <c r="G232" s="7" t="s">
        <v>7</v>
      </c>
    </row>
    <row r="233" spans="2:7">
      <c r="B233" s="5" t="s">
        <v>624</v>
      </c>
      <c r="C233" s="2" t="s">
        <v>625</v>
      </c>
      <c r="D233" s="6" t="s">
        <v>332</v>
      </c>
      <c r="E233" s="28">
        <f>SUM(D233*9)</f>
        <v>900</v>
      </c>
      <c r="F233" s="2" t="s">
        <v>618</v>
      </c>
      <c r="G233" s="7" t="s">
        <v>618</v>
      </c>
    </row>
    <row r="234" spans="2:7">
      <c r="B234" s="5" t="s">
        <v>626</v>
      </c>
      <c r="C234" s="2" t="s">
        <v>627</v>
      </c>
      <c r="D234" s="6" t="s">
        <v>500</v>
      </c>
      <c r="E234" s="28">
        <v>1676</v>
      </c>
      <c r="F234" s="2" t="s">
        <v>7</v>
      </c>
      <c r="G234" s="7" t="s">
        <v>7</v>
      </c>
    </row>
    <row r="235" spans="2:7">
      <c r="B235" s="5" t="s">
        <v>628</v>
      </c>
      <c r="C235" s="2" t="s">
        <v>629</v>
      </c>
      <c r="D235" s="6" t="s">
        <v>129</v>
      </c>
      <c r="E235" s="28">
        <v>2397</v>
      </c>
      <c r="F235" s="2" t="s">
        <v>7</v>
      </c>
      <c r="G235" s="7" t="s">
        <v>7</v>
      </c>
    </row>
    <row r="236" spans="2:7">
      <c r="B236" s="5" t="s">
        <v>630</v>
      </c>
      <c r="C236" s="2" t="s">
        <v>631</v>
      </c>
      <c r="D236" s="6" t="s">
        <v>394</v>
      </c>
      <c r="E236" s="28">
        <v>1090</v>
      </c>
      <c r="F236" s="2" t="s">
        <v>7</v>
      </c>
      <c r="G236" s="7" t="s">
        <v>8</v>
      </c>
    </row>
    <row r="237" spans="2:7">
      <c r="B237" s="5" t="s">
        <v>632</v>
      </c>
      <c r="C237" s="2" t="s">
        <v>633</v>
      </c>
      <c r="D237" s="6" t="s">
        <v>206</v>
      </c>
      <c r="E237" s="28">
        <v>3591</v>
      </c>
      <c r="F237" s="2" t="s">
        <v>7</v>
      </c>
      <c r="G237" s="7" t="s">
        <v>109</v>
      </c>
    </row>
    <row r="238" spans="2:7">
      <c r="B238" s="5" t="s">
        <v>634</v>
      </c>
      <c r="C238" s="2" t="s">
        <v>635</v>
      </c>
      <c r="D238" s="6" t="s">
        <v>636</v>
      </c>
      <c r="E238" s="28">
        <v>4489</v>
      </c>
      <c r="F238" s="2" t="s">
        <v>7</v>
      </c>
      <c r="G238" s="7" t="s">
        <v>7</v>
      </c>
    </row>
    <row r="239" spans="2:7">
      <c r="B239" s="5" t="s">
        <v>637</v>
      </c>
      <c r="C239" s="2" t="s">
        <v>638</v>
      </c>
      <c r="D239" s="6" t="s">
        <v>98</v>
      </c>
      <c r="E239" s="28">
        <v>6088</v>
      </c>
      <c r="F239" s="2" t="s">
        <v>7</v>
      </c>
      <c r="G239" s="7" t="s">
        <v>7</v>
      </c>
    </row>
    <row r="240" spans="2:7">
      <c r="B240" s="5" t="s">
        <v>593</v>
      </c>
      <c r="C240" s="2" t="s">
        <v>640</v>
      </c>
      <c r="D240" s="6" t="s">
        <v>248</v>
      </c>
      <c r="E240" s="28">
        <v>182</v>
      </c>
      <c r="F240" s="2" t="s">
        <v>7</v>
      </c>
      <c r="G240" s="7" t="s">
        <v>31</v>
      </c>
    </row>
    <row r="241" spans="2:7">
      <c r="B241" s="5" t="s">
        <v>641</v>
      </c>
      <c r="C241" s="2" t="s">
        <v>642</v>
      </c>
      <c r="D241" s="6" t="s">
        <v>37</v>
      </c>
      <c r="E241" s="28">
        <f>SUM(D241*9)</f>
        <v>1350</v>
      </c>
      <c r="F241" s="2" t="s">
        <v>618</v>
      </c>
      <c r="G241" s="7" t="s">
        <v>618</v>
      </c>
    </row>
    <row r="242" spans="2:7">
      <c r="B242" s="5" t="s">
        <v>207</v>
      </c>
      <c r="C242" s="2" t="s">
        <v>643</v>
      </c>
      <c r="D242" s="6" t="s">
        <v>320</v>
      </c>
      <c r="E242" s="28">
        <v>667</v>
      </c>
      <c r="F242" s="2" t="s">
        <v>7</v>
      </c>
      <c r="G242" s="7" t="s">
        <v>31</v>
      </c>
    </row>
    <row r="243" spans="2:7">
      <c r="B243" s="5" t="s">
        <v>183</v>
      </c>
      <c r="C243" s="2" t="s">
        <v>644</v>
      </c>
      <c r="D243" s="6" t="s">
        <v>136</v>
      </c>
      <c r="E243" s="28">
        <v>2932</v>
      </c>
      <c r="F243" s="2" t="s">
        <v>7</v>
      </c>
      <c r="G243" s="7" t="s">
        <v>31</v>
      </c>
    </row>
    <row r="244" spans="2:7">
      <c r="B244" s="5" t="s">
        <v>645</v>
      </c>
      <c r="C244" s="2" t="s">
        <v>646</v>
      </c>
      <c r="D244" s="6" t="s">
        <v>341</v>
      </c>
      <c r="E244" s="28">
        <v>2279</v>
      </c>
      <c r="F244" s="2" t="s">
        <v>7</v>
      </c>
      <c r="G244" s="7" t="s">
        <v>7</v>
      </c>
    </row>
    <row r="245" spans="2:7">
      <c r="B245" s="5" t="s">
        <v>647</v>
      </c>
      <c r="C245" s="2" t="s">
        <v>648</v>
      </c>
      <c r="D245" s="6" t="s">
        <v>497</v>
      </c>
      <c r="E245" s="28">
        <f>SUM(D245*9)</f>
        <v>1530</v>
      </c>
      <c r="F245" s="2" t="s">
        <v>7</v>
      </c>
      <c r="G245" s="7" t="s">
        <v>8</v>
      </c>
    </row>
    <row r="246" spans="2:7">
      <c r="B246" s="5" t="s">
        <v>291</v>
      </c>
      <c r="C246" s="2" t="s">
        <v>649</v>
      </c>
      <c r="D246" s="6" t="s">
        <v>650</v>
      </c>
      <c r="E246" s="28">
        <v>9718</v>
      </c>
      <c r="F246" s="2" t="s">
        <v>7</v>
      </c>
      <c r="G246" s="7" t="s">
        <v>7</v>
      </c>
    </row>
    <row r="247" spans="2:7">
      <c r="B247" s="5" t="s">
        <v>531</v>
      </c>
      <c r="C247" s="2" t="s">
        <v>651</v>
      </c>
      <c r="D247" s="6" t="s">
        <v>652</v>
      </c>
      <c r="E247" s="28">
        <f>SUM(D247*9)</f>
        <v>3825</v>
      </c>
      <c r="F247" s="2" t="s">
        <v>7</v>
      </c>
      <c r="G247" s="7" t="s">
        <v>7</v>
      </c>
    </row>
    <row r="248" spans="2:7">
      <c r="B248" s="5" t="s">
        <v>530</v>
      </c>
      <c r="C248" s="2" t="s">
        <v>653</v>
      </c>
      <c r="D248" s="6" t="s">
        <v>655</v>
      </c>
      <c r="E248" s="28">
        <v>7816</v>
      </c>
      <c r="F248" s="2" t="s">
        <v>7</v>
      </c>
      <c r="G248" s="7" t="s">
        <v>656</v>
      </c>
    </row>
    <row r="249" spans="2:7">
      <c r="B249" s="5" t="s">
        <v>657</v>
      </c>
      <c r="C249" s="2" t="s">
        <v>658</v>
      </c>
      <c r="D249" s="6" t="s">
        <v>659</v>
      </c>
      <c r="E249" s="28">
        <v>13350</v>
      </c>
      <c r="F249" s="2" t="s">
        <v>7</v>
      </c>
      <c r="G249" s="7" t="s">
        <v>8</v>
      </c>
    </row>
    <row r="250" spans="2:7" ht="25.5" customHeight="1">
      <c r="B250" s="5" t="s">
        <v>660</v>
      </c>
      <c r="C250" s="3" t="s">
        <v>661</v>
      </c>
      <c r="D250" s="6" t="s">
        <v>21</v>
      </c>
      <c r="E250" s="28">
        <v>897</v>
      </c>
      <c r="F250" s="2" t="s">
        <v>7</v>
      </c>
      <c r="G250" s="7" t="s">
        <v>7</v>
      </c>
    </row>
    <row r="251" spans="2:7">
      <c r="B251" s="130" t="s">
        <v>662</v>
      </c>
      <c r="C251" s="2" t="s">
        <v>663</v>
      </c>
      <c r="D251" s="6" t="s">
        <v>650</v>
      </c>
      <c r="E251" s="28">
        <v>11575</v>
      </c>
      <c r="F251" s="2" t="s">
        <v>7</v>
      </c>
      <c r="G251" s="7" t="s">
        <v>31</v>
      </c>
    </row>
    <row r="252" spans="2:7">
      <c r="B252" s="130"/>
      <c r="C252" s="2" t="s">
        <v>664</v>
      </c>
      <c r="D252" s="6" t="s">
        <v>443</v>
      </c>
      <c r="E252" s="28">
        <v>6029</v>
      </c>
      <c r="F252" s="2" t="s">
        <v>7</v>
      </c>
      <c r="G252" s="7" t="s">
        <v>31</v>
      </c>
    </row>
    <row r="253" spans="2:7">
      <c r="B253" s="5" t="s">
        <v>496</v>
      </c>
      <c r="C253" s="2" t="s">
        <v>666</v>
      </c>
      <c r="D253" s="6" t="s">
        <v>292</v>
      </c>
      <c r="E253" s="28">
        <v>1689</v>
      </c>
      <c r="F253" s="2" t="s">
        <v>25</v>
      </c>
      <c r="G253" s="7" t="s">
        <v>8</v>
      </c>
    </row>
    <row r="254" spans="2:7">
      <c r="B254" s="5" t="s">
        <v>206</v>
      </c>
      <c r="C254" s="2" t="s">
        <v>667</v>
      </c>
      <c r="D254" s="6" t="s">
        <v>668</v>
      </c>
      <c r="E254" s="28">
        <v>8583</v>
      </c>
      <c r="F254" s="2" t="s">
        <v>7</v>
      </c>
      <c r="G254" s="7" t="s">
        <v>7</v>
      </c>
    </row>
    <row r="255" spans="2:7">
      <c r="B255" s="5" t="s">
        <v>460</v>
      </c>
      <c r="C255" s="2" t="s">
        <v>669</v>
      </c>
      <c r="D255" s="6" t="s">
        <v>670</v>
      </c>
      <c r="E255" s="28">
        <v>15824</v>
      </c>
      <c r="F255" s="2" t="s">
        <v>7</v>
      </c>
      <c r="G255" s="7" t="s">
        <v>7</v>
      </c>
    </row>
    <row r="256" spans="2:7">
      <c r="B256" s="5" t="s">
        <v>95</v>
      </c>
      <c r="C256" s="2" t="s">
        <v>671</v>
      </c>
      <c r="D256" s="6" t="s">
        <v>95</v>
      </c>
      <c r="E256" s="28">
        <v>2235</v>
      </c>
      <c r="F256" s="2" t="s">
        <v>7</v>
      </c>
      <c r="G256" s="7" t="s">
        <v>7</v>
      </c>
    </row>
    <row r="257" spans="2:7">
      <c r="B257" s="5" t="s">
        <v>555</v>
      </c>
      <c r="C257" s="2" t="s">
        <v>672</v>
      </c>
      <c r="D257" s="6" t="s">
        <v>673</v>
      </c>
      <c r="E257" s="28">
        <v>3831</v>
      </c>
      <c r="F257" s="2" t="s">
        <v>7</v>
      </c>
      <c r="G257" s="7" t="s">
        <v>8</v>
      </c>
    </row>
    <row r="258" spans="2:7">
      <c r="B258" s="5" t="s">
        <v>340</v>
      </c>
      <c r="C258" s="2" t="s">
        <v>674</v>
      </c>
      <c r="D258" s="6" t="s">
        <v>80</v>
      </c>
      <c r="E258" s="28">
        <f>SUM(D258*9)</f>
        <v>1800</v>
      </c>
      <c r="F258" s="2" t="s">
        <v>7</v>
      </c>
      <c r="G258" s="7" t="s">
        <v>7</v>
      </c>
    </row>
    <row r="259" spans="2:7">
      <c r="B259" s="5" t="s">
        <v>334</v>
      </c>
      <c r="C259" s="2" t="s">
        <v>675</v>
      </c>
      <c r="D259" s="6" t="s">
        <v>677</v>
      </c>
      <c r="E259" s="28">
        <v>11842</v>
      </c>
      <c r="F259" s="2" t="s">
        <v>7</v>
      </c>
      <c r="G259" s="7" t="s">
        <v>7</v>
      </c>
    </row>
    <row r="260" spans="2:7">
      <c r="B260" s="5" t="s">
        <v>678</v>
      </c>
      <c r="C260" s="2" t="s">
        <v>679</v>
      </c>
      <c r="D260" s="6" t="s">
        <v>681</v>
      </c>
      <c r="E260" s="28">
        <v>3277</v>
      </c>
      <c r="F260" s="2" t="s">
        <v>7</v>
      </c>
      <c r="G260" s="7" t="s">
        <v>77</v>
      </c>
    </row>
    <row r="261" spans="2:7">
      <c r="B261" s="5" t="s">
        <v>682</v>
      </c>
      <c r="C261" s="2" t="s">
        <v>683</v>
      </c>
      <c r="D261" s="6" t="s">
        <v>684</v>
      </c>
      <c r="E261" s="28">
        <v>21460</v>
      </c>
      <c r="F261" s="2" t="s">
        <v>7</v>
      </c>
      <c r="G261" s="7" t="s">
        <v>7</v>
      </c>
    </row>
    <row r="262" spans="2:7">
      <c r="B262" s="5" t="s">
        <v>685</v>
      </c>
      <c r="C262" s="2" t="s">
        <v>686</v>
      </c>
      <c r="D262" s="6" t="s">
        <v>458</v>
      </c>
      <c r="E262" s="28">
        <f>SUM(D262*9)</f>
        <v>1485</v>
      </c>
      <c r="F262" s="2" t="s">
        <v>7</v>
      </c>
      <c r="G262" s="7" t="s">
        <v>7</v>
      </c>
    </row>
    <row r="263" spans="2:7">
      <c r="B263" s="5" t="s">
        <v>687</v>
      </c>
      <c r="C263" s="2" t="s">
        <v>688</v>
      </c>
      <c r="D263" s="6" t="s">
        <v>129</v>
      </c>
      <c r="E263" s="28">
        <v>1948</v>
      </c>
      <c r="F263" s="2" t="s">
        <v>7</v>
      </c>
      <c r="G263" s="7" t="s">
        <v>7</v>
      </c>
    </row>
    <row r="264" spans="2:7">
      <c r="B264" s="5" t="s">
        <v>495</v>
      </c>
      <c r="C264" s="2" t="s">
        <v>689</v>
      </c>
      <c r="D264" s="6" t="s">
        <v>690</v>
      </c>
      <c r="E264" s="28">
        <v>3902</v>
      </c>
      <c r="F264" s="2" t="s">
        <v>7</v>
      </c>
      <c r="G264" s="7" t="s">
        <v>8</v>
      </c>
    </row>
    <row r="265" spans="2:7">
      <c r="B265" s="5" t="s">
        <v>691</v>
      </c>
      <c r="C265" s="2" t="s">
        <v>692</v>
      </c>
      <c r="D265" s="6" t="s">
        <v>248</v>
      </c>
      <c r="E265" s="28">
        <v>701</v>
      </c>
      <c r="F265" s="2" t="s">
        <v>17</v>
      </c>
      <c r="G265" s="7" t="s">
        <v>7</v>
      </c>
    </row>
    <row r="266" spans="2:7">
      <c r="B266" s="5" t="s">
        <v>87</v>
      </c>
      <c r="C266" s="2" t="s">
        <v>693</v>
      </c>
      <c r="D266" s="6" t="s">
        <v>440</v>
      </c>
      <c r="E266" s="28">
        <v>2260</v>
      </c>
      <c r="F266" s="2" t="s">
        <v>7</v>
      </c>
      <c r="G266" s="7" t="s">
        <v>7</v>
      </c>
    </row>
    <row r="267" spans="2:7">
      <c r="B267" s="5" t="s">
        <v>694</v>
      </c>
      <c r="C267" s="2" t="s">
        <v>695</v>
      </c>
      <c r="D267" s="6" t="s">
        <v>696</v>
      </c>
      <c r="E267" s="28">
        <v>6711</v>
      </c>
      <c r="F267" s="2" t="s">
        <v>7</v>
      </c>
      <c r="G267" s="7" t="s">
        <v>7</v>
      </c>
    </row>
    <row r="268" spans="2:7">
      <c r="B268" s="5" t="s">
        <v>94</v>
      </c>
      <c r="C268" s="2" t="s">
        <v>697</v>
      </c>
      <c r="D268" s="6" t="s">
        <v>442</v>
      </c>
      <c r="E268" s="28">
        <v>3303</v>
      </c>
      <c r="F268" s="2" t="s">
        <v>7</v>
      </c>
      <c r="G268" s="7" t="s">
        <v>7</v>
      </c>
    </row>
    <row r="269" spans="2:7">
      <c r="B269" s="5" t="s">
        <v>698</v>
      </c>
      <c r="C269" s="2" t="s">
        <v>699</v>
      </c>
      <c r="D269" s="6" t="s">
        <v>392</v>
      </c>
      <c r="E269" s="28">
        <v>6150</v>
      </c>
      <c r="F269" s="2" t="s">
        <v>7</v>
      </c>
      <c r="G269" s="7" t="s">
        <v>7</v>
      </c>
    </row>
    <row r="270" spans="2:7">
      <c r="B270" s="5" t="s">
        <v>264</v>
      </c>
      <c r="C270" s="2" t="s">
        <v>700</v>
      </c>
      <c r="D270" s="6" t="s">
        <v>295</v>
      </c>
      <c r="E270" s="28">
        <v>27885</v>
      </c>
      <c r="F270" s="2" t="s">
        <v>7</v>
      </c>
      <c r="G270" s="7" t="s">
        <v>7</v>
      </c>
    </row>
    <row r="271" spans="2:7">
      <c r="B271" s="5" t="s">
        <v>341</v>
      </c>
      <c r="C271" s="2" t="s">
        <v>701</v>
      </c>
      <c r="D271" s="6" t="s">
        <v>702</v>
      </c>
      <c r="E271" s="28">
        <v>17995</v>
      </c>
      <c r="F271" s="2" t="s">
        <v>7</v>
      </c>
      <c r="G271" s="7" t="s">
        <v>31</v>
      </c>
    </row>
    <row r="272" spans="2:7">
      <c r="B272" s="5" t="s">
        <v>338</v>
      </c>
      <c r="C272" s="2" t="s">
        <v>703</v>
      </c>
      <c r="D272" s="6" t="s">
        <v>310</v>
      </c>
      <c r="E272" s="28">
        <v>3793</v>
      </c>
      <c r="F272" s="2" t="s">
        <v>17</v>
      </c>
      <c r="G272" s="7" t="s">
        <v>8</v>
      </c>
    </row>
    <row r="273" spans="2:7">
      <c r="B273" s="5" t="s">
        <v>704</v>
      </c>
      <c r="C273" s="2" t="s">
        <v>705</v>
      </c>
      <c r="D273" s="6" t="s">
        <v>512</v>
      </c>
      <c r="E273" s="28">
        <f>SUM(D273*9)</f>
        <v>1575</v>
      </c>
      <c r="F273" s="2" t="s">
        <v>7</v>
      </c>
      <c r="G273" s="7" t="s">
        <v>31</v>
      </c>
    </row>
    <row r="274" spans="2:7">
      <c r="B274" s="5" t="s">
        <v>228</v>
      </c>
      <c r="C274" s="2" t="s">
        <v>706</v>
      </c>
      <c r="D274" s="6" t="s">
        <v>514</v>
      </c>
      <c r="E274" s="28">
        <v>3974</v>
      </c>
      <c r="F274" s="2" t="s">
        <v>7</v>
      </c>
      <c r="G274" s="7" t="s">
        <v>7</v>
      </c>
    </row>
    <row r="275" spans="2:7">
      <c r="B275" s="5" t="s">
        <v>227</v>
      </c>
      <c r="C275" s="2" t="s">
        <v>708</v>
      </c>
      <c r="D275" s="6" t="s">
        <v>73</v>
      </c>
      <c r="E275" s="28">
        <v>2606</v>
      </c>
      <c r="F275" s="2" t="s">
        <v>7</v>
      </c>
      <c r="G275" s="7" t="s">
        <v>7</v>
      </c>
    </row>
    <row r="276" spans="2:7">
      <c r="B276" s="5" t="s">
        <v>303</v>
      </c>
      <c r="C276" s="2" t="s">
        <v>709</v>
      </c>
      <c r="D276" s="6" t="s">
        <v>710</v>
      </c>
      <c r="E276" s="28">
        <v>13288</v>
      </c>
      <c r="F276" s="2" t="s">
        <v>7</v>
      </c>
      <c r="G276" s="7" t="s">
        <v>8</v>
      </c>
    </row>
    <row r="277" spans="2:7">
      <c r="B277" s="5" t="s">
        <v>711</v>
      </c>
      <c r="C277" s="2" t="s">
        <v>712</v>
      </c>
      <c r="D277" s="6" t="s">
        <v>431</v>
      </c>
      <c r="E277" s="28">
        <v>12349</v>
      </c>
      <c r="F277" s="2" t="s">
        <v>713</v>
      </c>
      <c r="G277" s="7" t="s">
        <v>7</v>
      </c>
    </row>
    <row r="278" spans="2:7">
      <c r="B278" s="5" t="s">
        <v>374</v>
      </c>
      <c r="C278" s="2" t="s">
        <v>714</v>
      </c>
      <c r="D278" s="6" t="s">
        <v>614</v>
      </c>
      <c r="E278" s="28">
        <v>8425</v>
      </c>
      <c r="F278" s="2" t="s">
        <v>7</v>
      </c>
      <c r="G278" s="7" t="s">
        <v>7</v>
      </c>
    </row>
    <row r="279" spans="2:7">
      <c r="B279" s="5" t="s">
        <v>716</v>
      </c>
      <c r="C279" s="2" t="s">
        <v>717</v>
      </c>
      <c r="D279" s="6" t="s">
        <v>535</v>
      </c>
      <c r="E279" s="28">
        <v>2801</v>
      </c>
      <c r="F279" s="2" t="s">
        <v>7</v>
      </c>
      <c r="G279" s="7" t="s">
        <v>7</v>
      </c>
    </row>
    <row r="280" spans="2:7">
      <c r="B280" s="5" t="s">
        <v>718</v>
      </c>
      <c r="C280" s="2" t="s">
        <v>719</v>
      </c>
      <c r="D280" s="6" t="s">
        <v>216</v>
      </c>
      <c r="E280" s="28">
        <v>764</v>
      </c>
      <c r="F280" s="2" t="s">
        <v>17</v>
      </c>
      <c r="G280" s="7" t="s">
        <v>7</v>
      </c>
    </row>
    <row r="281" spans="2:7">
      <c r="B281" s="5" t="s">
        <v>51</v>
      </c>
      <c r="C281" s="2" t="s">
        <v>720</v>
      </c>
      <c r="D281" s="6" t="s">
        <v>696</v>
      </c>
      <c r="E281" s="28">
        <v>2434</v>
      </c>
      <c r="F281" s="2" t="s">
        <v>25</v>
      </c>
      <c r="G281" s="7" t="s">
        <v>8</v>
      </c>
    </row>
    <row r="282" spans="2:7">
      <c r="B282" s="5" t="s">
        <v>43</v>
      </c>
      <c r="C282" s="2" t="s">
        <v>721</v>
      </c>
      <c r="D282" s="6" t="s">
        <v>311</v>
      </c>
      <c r="E282" s="28">
        <v>912</v>
      </c>
      <c r="F282" s="2" t="s">
        <v>17</v>
      </c>
      <c r="G282" s="7" t="s">
        <v>8</v>
      </c>
    </row>
    <row r="283" spans="2:7">
      <c r="B283" s="5" t="s">
        <v>472</v>
      </c>
      <c r="C283" s="2" t="s">
        <v>722</v>
      </c>
      <c r="D283" s="6" t="s">
        <v>272</v>
      </c>
      <c r="E283" s="28">
        <v>913</v>
      </c>
      <c r="F283" s="2" t="s">
        <v>7</v>
      </c>
      <c r="G283" s="7" t="s">
        <v>7</v>
      </c>
    </row>
    <row r="284" spans="2:7">
      <c r="B284" s="5" t="s">
        <v>559</v>
      </c>
      <c r="C284" s="2" t="s">
        <v>723</v>
      </c>
      <c r="D284" s="6" t="s">
        <v>44</v>
      </c>
      <c r="E284" s="28">
        <v>1749</v>
      </c>
      <c r="F284" s="2" t="s">
        <v>7</v>
      </c>
      <c r="G284" s="7" t="s">
        <v>7</v>
      </c>
    </row>
    <row r="285" spans="2:7">
      <c r="B285" s="5" t="s">
        <v>724</v>
      </c>
      <c r="C285" s="2" t="s">
        <v>725</v>
      </c>
      <c r="D285" s="6" t="s">
        <v>726</v>
      </c>
      <c r="E285" s="28">
        <v>4007</v>
      </c>
      <c r="F285" s="2" t="s">
        <v>7</v>
      </c>
      <c r="G285" s="7" t="s">
        <v>7</v>
      </c>
    </row>
    <row r="286" spans="2:7">
      <c r="B286" s="5" t="s">
        <v>73</v>
      </c>
      <c r="C286" s="2" t="s">
        <v>727</v>
      </c>
      <c r="D286" s="6" t="s">
        <v>728</v>
      </c>
      <c r="E286" s="28">
        <v>8751</v>
      </c>
      <c r="F286" s="2" t="s">
        <v>7</v>
      </c>
      <c r="G286" s="7" t="s">
        <v>7</v>
      </c>
    </row>
    <row r="287" spans="2:7">
      <c r="B287" s="5" t="s">
        <v>337</v>
      </c>
      <c r="C287" s="2" t="s">
        <v>729</v>
      </c>
      <c r="D287" s="6" t="s">
        <v>231</v>
      </c>
      <c r="E287" s="28">
        <v>467</v>
      </c>
      <c r="F287" s="2" t="s">
        <v>7</v>
      </c>
      <c r="G287" s="7" t="s">
        <v>8</v>
      </c>
    </row>
    <row r="288" spans="2:7">
      <c r="B288" s="5" t="s">
        <v>730</v>
      </c>
      <c r="C288" s="2" t="s">
        <v>731</v>
      </c>
      <c r="D288" s="6" t="s">
        <v>732</v>
      </c>
      <c r="E288" s="28">
        <v>9246</v>
      </c>
      <c r="F288" s="2" t="s">
        <v>7</v>
      </c>
      <c r="G288" s="7" t="s">
        <v>8</v>
      </c>
    </row>
    <row r="289" spans="2:7">
      <c r="B289" s="5" t="s">
        <v>491</v>
      </c>
      <c r="C289" s="2" t="s">
        <v>733</v>
      </c>
      <c r="D289" s="6" t="s">
        <v>734</v>
      </c>
      <c r="E289" s="28">
        <v>3041</v>
      </c>
      <c r="F289" s="2" t="s">
        <v>7</v>
      </c>
      <c r="G289" s="7" t="s">
        <v>7</v>
      </c>
    </row>
    <row r="290" spans="2:7">
      <c r="B290" s="5" t="s">
        <v>282</v>
      </c>
      <c r="C290" s="2" t="s">
        <v>735</v>
      </c>
      <c r="D290" s="6" t="s">
        <v>37</v>
      </c>
      <c r="E290" s="28">
        <v>604</v>
      </c>
      <c r="F290" s="2" t="s">
        <v>17</v>
      </c>
      <c r="G290" s="7" t="s">
        <v>8</v>
      </c>
    </row>
    <row r="291" spans="2:7">
      <c r="B291" s="5" t="s">
        <v>514</v>
      </c>
      <c r="C291" s="2" t="s">
        <v>736</v>
      </c>
      <c r="D291" s="6" t="s">
        <v>129</v>
      </c>
      <c r="E291" s="28">
        <v>2331</v>
      </c>
      <c r="F291" s="2" t="s">
        <v>7</v>
      </c>
      <c r="G291" s="7" t="s">
        <v>7</v>
      </c>
    </row>
    <row r="292" spans="2:7">
      <c r="B292" s="5" t="s">
        <v>600</v>
      </c>
      <c r="C292" s="2" t="s">
        <v>737</v>
      </c>
      <c r="D292" s="6" t="s">
        <v>738</v>
      </c>
      <c r="E292" s="28">
        <v>5007</v>
      </c>
      <c r="F292" s="2" t="s">
        <v>7</v>
      </c>
      <c r="G292" s="7" t="s">
        <v>7</v>
      </c>
    </row>
    <row r="293" spans="2:7">
      <c r="B293" s="5" t="s">
        <v>298</v>
      </c>
      <c r="C293" s="2" t="s">
        <v>739</v>
      </c>
      <c r="D293" s="6" t="s">
        <v>740</v>
      </c>
      <c r="E293" s="28">
        <v>17871</v>
      </c>
      <c r="F293" s="2" t="s">
        <v>7</v>
      </c>
      <c r="G293" s="7" t="s">
        <v>7</v>
      </c>
    </row>
    <row r="294" spans="2:7">
      <c r="B294" s="5" t="s">
        <v>184</v>
      </c>
      <c r="C294" s="2" t="s">
        <v>741</v>
      </c>
      <c r="D294" s="6" t="s">
        <v>497</v>
      </c>
      <c r="E294" s="28">
        <v>975</v>
      </c>
      <c r="F294" s="2" t="s">
        <v>77</v>
      </c>
      <c r="G294" s="7" t="s">
        <v>77</v>
      </c>
    </row>
    <row r="295" spans="2:7">
      <c r="B295" s="5" t="s">
        <v>742</v>
      </c>
      <c r="C295" s="2" t="s">
        <v>743</v>
      </c>
      <c r="D295" s="6">
        <v>12000</v>
      </c>
      <c r="E295" s="28">
        <f>SUM(D295*9)</f>
        <v>108000</v>
      </c>
      <c r="F295" s="2" t="s">
        <v>713</v>
      </c>
      <c r="G295" s="7" t="s">
        <v>31</v>
      </c>
    </row>
    <row r="296" spans="2:7">
      <c r="B296" s="5" t="s">
        <v>744</v>
      </c>
      <c r="C296" s="2" t="s">
        <v>745</v>
      </c>
      <c r="D296" s="6">
        <v>8200</v>
      </c>
      <c r="E296" s="28">
        <v>46454</v>
      </c>
      <c r="F296" s="2" t="s">
        <v>7</v>
      </c>
      <c r="G296" s="7" t="s">
        <v>7</v>
      </c>
    </row>
    <row r="297" spans="2:7" ht="18" customHeight="1">
      <c r="B297" s="5" t="s">
        <v>746</v>
      </c>
      <c r="C297" s="3" t="s">
        <v>747</v>
      </c>
      <c r="D297" s="6">
        <v>2500</v>
      </c>
      <c r="E297" s="28">
        <f>SUM(D297*9)</f>
        <v>22500</v>
      </c>
      <c r="F297" s="2"/>
      <c r="G297" s="7"/>
    </row>
    <row r="298" spans="2:7">
      <c r="B298" s="5" t="s">
        <v>654</v>
      </c>
      <c r="C298" s="2" t="s">
        <v>748</v>
      </c>
      <c r="D298" s="6" t="s">
        <v>749</v>
      </c>
      <c r="E298" s="28">
        <f>SUM(D298*9)</f>
        <v>4437</v>
      </c>
      <c r="F298" s="2" t="s">
        <v>7</v>
      </c>
      <c r="G298" s="7" t="s">
        <v>31</v>
      </c>
    </row>
    <row r="299" spans="2:7">
      <c r="B299" s="5" t="s">
        <v>750</v>
      </c>
      <c r="C299" s="2" t="s">
        <v>751</v>
      </c>
      <c r="D299" s="6" t="s">
        <v>181</v>
      </c>
      <c r="E299" s="28">
        <v>98</v>
      </c>
      <c r="F299" s="2" t="s">
        <v>7</v>
      </c>
      <c r="G299" s="7" t="s">
        <v>7</v>
      </c>
    </row>
    <row r="300" spans="2:7">
      <c r="B300" s="5" t="s">
        <v>752</v>
      </c>
      <c r="C300" s="2" t="s">
        <v>753</v>
      </c>
      <c r="D300" s="6" t="s">
        <v>426</v>
      </c>
      <c r="E300" s="28">
        <v>974</v>
      </c>
      <c r="F300" s="2" t="s">
        <v>7</v>
      </c>
      <c r="G300" s="7" t="s">
        <v>31</v>
      </c>
    </row>
    <row r="301" spans="2:7">
      <c r="B301" s="5" t="s">
        <v>313</v>
      </c>
      <c r="C301" s="2" t="s">
        <v>754</v>
      </c>
      <c r="D301" s="6" t="s">
        <v>208</v>
      </c>
      <c r="E301" s="28">
        <v>358</v>
      </c>
      <c r="F301" s="2" t="s">
        <v>7</v>
      </c>
      <c r="G301" s="7" t="s">
        <v>31</v>
      </c>
    </row>
    <row r="302" spans="2:7">
      <c r="B302" s="5" t="s">
        <v>756</v>
      </c>
      <c r="C302" s="2" t="s">
        <v>757</v>
      </c>
      <c r="D302" s="6" t="s">
        <v>278</v>
      </c>
      <c r="E302" s="28">
        <v>246</v>
      </c>
      <c r="F302" s="2" t="s">
        <v>8</v>
      </c>
      <c r="G302" s="7" t="s">
        <v>31</v>
      </c>
    </row>
    <row r="303" spans="2:7">
      <c r="B303" s="5" t="s">
        <v>195</v>
      </c>
      <c r="C303" s="2" t="s">
        <v>758</v>
      </c>
      <c r="D303" s="6" t="s">
        <v>238</v>
      </c>
      <c r="E303" s="28">
        <v>3920</v>
      </c>
      <c r="F303" s="2" t="s">
        <v>713</v>
      </c>
      <c r="G303" s="7" t="s">
        <v>31</v>
      </c>
    </row>
    <row r="304" spans="2:7">
      <c r="B304" s="5" t="s">
        <v>196</v>
      </c>
      <c r="C304" s="2" t="s">
        <v>759</v>
      </c>
      <c r="D304" s="6" t="s">
        <v>668</v>
      </c>
      <c r="E304" s="28">
        <v>3490</v>
      </c>
      <c r="F304" s="2" t="s">
        <v>7</v>
      </c>
      <c r="G304" s="7" t="s">
        <v>7</v>
      </c>
    </row>
    <row r="305" spans="2:7">
      <c r="B305" s="5" t="s">
        <v>761</v>
      </c>
      <c r="C305" s="2" t="s">
        <v>762</v>
      </c>
      <c r="D305" s="6" t="s">
        <v>73</v>
      </c>
      <c r="E305" s="28">
        <v>5750</v>
      </c>
      <c r="F305" s="2" t="s">
        <v>7</v>
      </c>
      <c r="G305" s="7" t="s">
        <v>7</v>
      </c>
    </row>
    <row r="306" spans="2:7">
      <c r="B306" s="5" t="s">
        <v>136</v>
      </c>
      <c r="C306" s="2" t="s">
        <v>763</v>
      </c>
      <c r="D306" s="6" t="s">
        <v>497</v>
      </c>
      <c r="E306" s="28">
        <v>1109</v>
      </c>
      <c r="F306" s="2" t="s">
        <v>17</v>
      </c>
      <c r="G306" s="7" t="s">
        <v>31</v>
      </c>
    </row>
    <row r="307" spans="2:7">
      <c r="B307" s="5" t="s">
        <v>504</v>
      </c>
      <c r="C307" s="2" t="s">
        <v>764</v>
      </c>
      <c r="D307" s="6" t="s">
        <v>211</v>
      </c>
      <c r="E307" s="28">
        <v>1307</v>
      </c>
      <c r="F307" s="2" t="s">
        <v>17</v>
      </c>
      <c r="G307" s="7" t="s">
        <v>7</v>
      </c>
    </row>
    <row r="308" spans="2:7">
      <c r="B308" s="5" t="s">
        <v>765</v>
      </c>
      <c r="C308" s="2" t="s">
        <v>766</v>
      </c>
      <c r="D308" s="6" t="s">
        <v>767</v>
      </c>
      <c r="E308" s="28">
        <v>14904</v>
      </c>
      <c r="F308" s="2" t="s">
        <v>7</v>
      </c>
      <c r="G308" s="7" t="s">
        <v>7</v>
      </c>
    </row>
    <row r="309" spans="2:7">
      <c r="B309" s="5" t="s">
        <v>768</v>
      </c>
      <c r="C309" s="2" t="s">
        <v>769</v>
      </c>
      <c r="D309" s="6" t="s">
        <v>80</v>
      </c>
      <c r="E309" s="28">
        <v>1899</v>
      </c>
      <c r="F309" s="2" t="s">
        <v>7</v>
      </c>
      <c r="G309" s="7" t="s">
        <v>7</v>
      </c>
    </row>
    <row r="310" spans="2:7">
      <c r="B310" s="5" t="s">
        <v>418</v>
      </c>
      <c r="C310" s="2" t="s">
        <v>770</v>
      </c>
      <c r="D310" s="6" t="s">
        <v>771</v>
      </c>
      <c r="E310" s="28">
        <v>10412</v>
      </c>
      <c r="F310" s="2" t="s">
        <v>7</v>
      </c>
      <c r="G310" s="7" t="s">
        <v>7</v>
      </c>
    </row>
    <row r="311" spans="2:7">
      <c r="B311" s="5" t="s">
        <v>135</v>
      </c>
      <c r="C311" s="2" t="s">
        <v>772</v>
      </c>
      <c r="D311" s="6" t="s">
        <v>774</v>
      </c>
      <c r="E311" s="28">
        <v>9334</v>
      </c>
      <c r="F311" s="2" t="s">
        <v>7</v>
      </c>
      <c r="G311" s="7" t="s">
        <v>77</v>
      </c>
    </row>
    <row r="312" spans="2:7" ht="37.5" customHeight="1">
      <c r="B312" s="8">
        <v>306</v>
      </c>
      <c r="C312" s="3" t="s">
        <v>775</v>
      </c>
      <c r="D312" s="6" t="s">
        <v>91</v>
      </c>
      <c r="E312" s="28">
        <v>895</v>
      </c>
      <c r="F312" s="2" t="s">
        <v>7</v>
      </c>
      <c r="G312" s="7" t="s">
        <v>77</v>
      </c>
    </row>
    <row r="313" spans="2:7">
      <c r="B313" s="5" t="s">
        <v>776</v>
      </c>
      <c r="C313" s="2" t="s">
        <v>777</v>
      </c>
      <c r="D313" s="6" t="s">
        <v>80</v>
      </c>
      <c r="E313" s="28">
        <v>4665</v>
      </c>
      <c r="F313" s="2" t="s">
        <v>17</v>
      </c>
      <c r="G313" s="7" t="s">
        <v>7</v>
      </c>
    </row>
    <row r="314" spans="2:7">
      <c r="B314" s="5" t="s">
        <v>734</v>
      </c>
      <c r="C314" s="2" t="s">
        <v>778</v>
      </c>
      <c r="D314" s="6" t="s">
        <v>550</v>
      </c>
      <c r="E314" s="28">
        <v>8274</v>
      </c>
      <c r="F314" s="2" t="s">
        <v>7</v>
      </c>
      <c r="G314" s="7" t="s">
        <v>7</v>
      </c>
    </row>
    <row r="315" spans="2:7">
      <c r="B315" s="5" t="s">
        <v>779</v>
      </c>
      <c r="C315" s="2" t="s">
        <v>780</v>
      </c>
      <c r="D315" s="6" t="s">
        <v>303</v>
      </c>
      <c r="E315" s="28">
        <v>5507</v>
      </c>
      <c r="F315" s="2" t="s">
        <v>7</v>
      </c>
      <c r="G315" s="7" t="s">
        <v>7</v>
      </c>
    </row>
    <row r="316" spans="2:7">
      <c r="B316" s="5" t="s">
        <v>419</v>
      </c>
      <c r="C316" s="2" t="s">
        <v>781</v>
      </c>
      <c r="D316" s="6" t="s">
        <v>782</v>
      </c>
      <c r="E316" s="28">
        <v>3632</v>
      </c>
      <c r="F316" s="2" t="s">
        <v>7</v>
      </c>
      <c r="G316" s="7" t="s">
        <v>7</v>
      </c>
    </row>
    <row r="317" spans="2:7">
      <c r="B317" s="5" t="s">
        <v>783</v>
      </c>
      <c r="C317" s="2" t="s">
        <v>784</v>
      </c>
      <c r="D317" s="6" t="s">
        <v>785</v>
      </c>
      <c r="E317" s="28">
        <v>1131</v>
      </c>
      <c r="F317" s="2" t="s">
        <v>7</v>
      </c>
      <c r="G317" s="7" t="s">
        <v>7</v>
      </c>
    </row>
    <row r="318" spans="2:7">
      <c r="B318" s="5" t="s">
        <v>585</v>
      </c>
      <c r="C318" s="2" t="s">
        <v>786</v>
      </c>
      <c r="D318" s="6"/>
      <c r="E318" s="28">
        <f>SUM(D318*9)</f>
        <v>0</v>
      </c>
      <c r="F318" s="2" t="s">
        <v>618</v>
      </c>
      <c r="G318" s="7" t="s">
        <v>31</v>
      </c>
    </row>
    <row r="319" spans="2:7">
      <c r="B319" s="5" t="s">
        <v>787</v>
      </c>
      <c r="C319" s="2" t="s">
        <v>788</v>
      </c>
      <c r="D319" s="6" t="s">
        <v>319</v>
      </c>
      <c r="E319" s="28">
        <v>2436</v>
      </c>
      <c r="F319" s="2" t="s">
        <v>7</v>
      </c>
      <c r="G319" s="7" t="s">
        <v>77</v>
      </c>
    </row>
    <row r="320" spans="2:7">
      <c r="B320" s="5" t="s">
        <v>789</v>
      </c>
      <c r="C320" s="2" t="s">
        <v>790</v>
      </c>
      <c r="D320" s="6" t="s">
        <v>668</v>
      </c>
      <c r="E320" s="28">
        <v>17395</v>
      </c>
      <c r="F320" s="2" t="s">
        <v>7</v>
      </c>
      <c r="G320" s="7" t="s">
        <v>8</v>
      </c>
    </row>
    <row r="321" spans="2:7">
      <c r="B321" s="5" t="s">
        <v>738</v>
      </c>
      <c r="C321" s="2" t="s">
        <v>791</v>
      </c>
      <c r="D321" s="6" t="s">
        <v>668</v>
      </c>
      <c r="E321" s="28">
        <f>SUM(D321*9)</f>
        <v>5895</v>
      </c>
      <c r="F321" s="2" t="s">
        <v>140</v>
      </c>
      <c r="G321" s="7" t="s">
        <v>7</v>
      </c>
    </row>
    <row r="322" spans="2:7">
      <c r="B322" s="5" t="s">
        <v>673</v>
      </c>
      <c r="C322" s="2" t="s">
        <v>792</v>
      </c>
      <c r="D322" s="6" t="s">
        <v>793</v>
      </c>
      <c r="E322" s="28">
        <v>36158</v>
      </c>
      <c r="F322" s="2" t="s">
        <v>7</v>
      </c>
      <c r="G322" s="7" t="s">
        <v>8</v>
      </c>
    </row>
    <row r="323" spans="2:7">
      <c r="B323" s="5" t="s">
        <v>794</v>
      </c>
      <c r="C323" s="2" t="s">
        <v>795</v>
      </c>
      <c r="D323" s="6" t="s">
        <v>154</v>
      </c>
      <c r="E323" s="28">
        <v>1113</v>
      </c>
      <c r="F323" s="2" t="s">
        <v>8</v>
      </c>
      <c r="G323" s="7" t="s">
        <v>8</v>
      </c>
    </row>
    <row r="324" spans="2:7">
      <c r="B324" s="5" t="s">
        <v>796</v>
      </c>
      <c r="C324" s="2" t="s">
        <v>797</v>
      </c>
      <c r="D324" s="6" t="s">
        <v>157</v>
      </c>
      <c r="E324" s="28">
        <f>SUM(D324*9)</f>
        <v>4680</v>
      </c>
      <c r="F324" s="2" t="s">
        <v>7</v>
      </c>
      <c r="G324" s="7" t="s">
        <v>8</v>
      </c>
    </row>
    <row r="325" spans="2:7">
      <c r="B325" s="5" t="s">
        <v>798</v>
      </c>
      <c r="C325" s="2" t="s">
        <v>799</v>
      </c>
      <c r="D325" s="6" t="s">
        <v>800</v>
      </c>
      <c r="E325" s="28">
        <f>SUM(D325*9)</f>
        <v>5220</v>
      </c>
      <c r="F325" s="2" t="s">
        <v>30</v>
      </c>
      <c r="G325" s="7" t="s">
        <v>31</v>
      </c>
    </row>
    <row r="326" spans="2:7">
      <c r="B326" s="5" t="s">
        <v>639</v>
      </c>
      <c r="C326" s="2" t="s">
        <v>801</v>
      </c>
      <c r="D326" s="6" t="s">
        <v>154</v>
      </c>
      <c r="E326" s="28">
        <v>1023</v>
      </c>
      <c r="F326" s="2" t="s">
        <v>7</v>
      </c>
      <c r="G326" s="7" t="s">
        <v>8</v>
      </c>
    </row>
    <row r="327" spans="2:7" ht="19.5" customHeight="1">
      <c r="B327" s="5" t="s">
        <v>608</v>
      </c>
      <c r="C327" s="3" t="s">
        <v>802</v>
      </c>
      <c r="D327" s="6" t="s">
        <v>550</v>
      </c>
      <c r="E327" s="28">
        <v>5216</v>
      </c>
      <c r="F327" s="2" t="s">
        <v>7</v>
      </c>
      <c r="G327" s="7" t="s">
        <v>7</v>
      </c>
    </row>
    <row r="328" spans="2:7">
      <c r="B328" s="5" t="s">
        <v>803</v>
      </c>
      <c r="C328" s="2" t="s">
        <v>804</v>
      </c>
      <c r="D328" s="6" t="s">
        <v>211</v>
      </c>
      <c r="E328" s="28">
        <v>4074</v>
      </c>
      <c r="F328" s="2" t="s">
        <v>806</v>
      </c>
      <c r="G328" s="7" t="s">
        <v>7</v>
      </c>
    </row>
    <row r="329" spans="2:7">
      <c r="B329" s="5" t="s">
        <v>380</v>
      </c>
      <c r="C329" s="2" t="s">
        <v>807</v>
      </c>
      <c r="D329" s="6" t="s">
        <v>191</v>
      </c>
      <c r="E329" s="28">
        <v>1292</v>
      </c>
      <c r="F329" s="2" t="s">
        <v>30</v>
      </c>
      <c r="G329" s="7" t="s">
        <v>31</v>
      </c>
    </row>
    <row r="330" spans="2:7">
      <c r="B330" s="5" t="s">
        <v>808</v>
      </c>
      <c r="C330" s="2" t="s">
        <v>809</v>
      </c>
      <c r="D330" s="6" t="s">
        <v>278</v>
      </c>
      <c r="E330" s="28">
        <v>1223</v>
      </c>
      <c r="F330" s="2" t="s">
        <v>7</v>
      </c>
      <c r="G330" s="7" t="s">
        <v>7</v>
      </c>
    </row>
    <row r="331" spans="2:7">
      <c r="B331" s="5" t="s">
        <v>443</v>
      </c>
      <c r="C331" s="2" t="s">
        <v>810</v>
      </c>
      <c r="D331" s="6" t="s">
        <v>136</v>
      </c>
      <c r="E331" s="28">
        <v>12327</v>
      </c>
      <c r="F331" s="2" t="s">
        <v>7</v>
      </c>
      <c r="G331" s="7" t="s">
        <v>7</v>
      </c>
    </row>
    <row r="332" spans="2:7" ht="18" customHeight="1">
      <c r="B332" s="5" t="s">
        <v>811</v>
      </c>
      <c r="C332" s="3" t="s">
        <v>812</v>
      </c>
      <c r="D332" s="6" t="s">
        <v>566</v>
      </c>
      <c r="E332" s="28">
        <v>3926</v>
      </c>
      <c r="F332" s="2" t="s">
        <v>7</v>
      </c>
      <c r="G332" s="7" t="s">
        <v>77</v>
      </c>
    </row>
    <row r="333" spans="2:7">
      <c r="B333" s="5" t="s">
        <v>773</v>
      </c>
      <c r="C333" s="2" t="s">
        <v>813</v>
      </c>
      <c r="D333" s="6" t="s">
        <v>814</v>
      </c>
      <c r="E333" s="28">
        <v>993</v>
      </c>
      <c r="F333" s="2" t="s">
        <v>25</v>
      </c>
      <c r="G333" s="7" t="s">
        <v>31</v>
      </c>
    </row>
    <row r="334" spans="2:7">
      <c r="B334" s="5" t="s">
        <v>815</v>
      </c>
      <c r="C334" s="2" t="s">
        <v>816</v>
      </c>
      <c r="D334" s="6" t="s">
        <v>817</v>
      </c>
      <c r="E334" s="28">
        <v>3984</v>
      </c>
      <c r="F334" s="2" t="s">
        <v>7</v>
      </c>
      <c r="G334" s="7" t="s">
        <v>31</v>
      </c>
    </row>
    <row r="335" spans="2:7">
      <c r="B335" s="5" t="s">
        <v>818</v>
      </c>
      <c r="C335" s="2" t="s">
        <v>819</v>
      </c>
      <c r="D335" s="6" t="s">
        <v>820</v>
      </c>
      <c r="E335" s="28">
        <v>20525</v>
      </c>
      <c r="F335" s="2" t="s">
        <v>7</v>
      </c>
      <c r="G335" s="7" t="s">
        <v>7</v>
      </c>
    </row>
    <row r="336" spans="2:7">
      <c r="B336" s="5" t="s">
        <v>821</v>
      </c>
      <c r="C336" s="2" t="s">
        <v>822</v>
      </c>
      <c r="D336" s="6" t="s">
        <v>348</v>
      </c>
      <c r="E336" s="28">
        <v>1220</v>
      </c>
      <c r="F336" s="2" t="s">
        <v>7</v>
      </c>
      <c r="G336" s="7" t="s">
        <v>8</v>
      </c>
    </row>
    <row r="337" spans="2:7">
      <c r="B337" s="5" t="s">
        <v>173</v>
      </c>
      <c r="C337" s="2" t="s">
        <v>823</v>
      </c>
      <c r="D337" s="6" t="s">
        <v>824</v>
      </c>
      <c r="E337" s="28">
        <v>13842</v>
      </c>
      <c r="F337" s="2" t="s">
        <v>7</v>
      </c>
      <c r="G337" s="7" t="s">
        <v>8</v>
      </c>
    </row>
    <row r="338" spans="2:7">
      <c r="B338" s="5" t="s">
        <v>825</v>
      </c>
      <c r="C338" s="2" t="s">
        <v>826</v>
      </c>
      <c r="D338" s="6" t="s">
        <v>80</v>
      </c>
      <c r="E338" s="28">
        <v>2490</v>
      </c>
      <c r="F338" s="2" t="s">
        <v>7</v>
      </c>
      <c r="G338" s="7" t="s">
        <v>31</v>
      </c>
    </row>
    <row r="339" spans="2:7">
      <c r="B339" s="5" t="s">
        <v>760</v>
      </c>
      <c r="C339" s="2" t="s">
        <v>827</v>
      </c>
      <c r="D339" s="6" t="s">
        <v>154</v>
      </c>
      <c r="E339" s="28">
        <v>1150</v>
      </c>
      <c r="F339" s="116" t="s">
        <v>828</v>
      </c>
      <c r="G339" s="117"/>
    </row>
    <row r="340" spans="2:7">
      <c r="B340" s="5" t="s">
        <v>442</v>
      </c>
      <c r="C340" s="2" t="s">
        <v>829</v>
      </c>
      <c r="D340" s="6" t="s">
        <v>136</v>
      </c>
      <c r="E340" s="28">
        <v>6920</v>
      </c>
      <c r="F340" s="2" t="s">
        <v>30</v>
      </c>
      <c r="G340" s="7" t="s">
        <v>31</v>
      </c>
    </row>
    <row r="341" spans="2:7">
      <c r="B341" s="5" t="s">
        <v>830</v>
      </c>
      <c r="C341" s="2" t="s">
        <v>831</v>
      </c>
      <c r="D341" s="6" t="s">
        <v>129</v>
      </c>
      <c r="E341" s="28">
        <v>2299</v>
      </c>
      <c r="F341" s="2" t="s">
        <v>30</v>
      </c>
      <c r="G341" s="7" t="s">
        <v>31</v>
      </c>
    </row>
    <row r="342" spans="2:7">
      <c r="B342" s="5" t="s">
        <v>832</v>
      </c>
      <c r="C342" s="2" t="s">
        <v>833</v>
      </c>
      <c r="D342" s="6" t="s">
        <v>29</v>
      </c>
      <c r="E342" s="28">
        <f>SUM(D342*9)</f>
        <v>1404</v>
      </c>
      <c r="F342" s="2" t="s">
        <v>7</v>
      </c>
      <c r="G342" s="7" t="s">
        <v>31</v>
      </c>
    </row>
    <row r="343" spans="2:7">
      <c r="B343" s="5" t="s">
        <v>461</v>
      </c>
      <c r="C343" s="2" t="s">
        <v>834</v>
      </c>
      <c r="D343" s="6" t="s">
        <v>204</v>
      </c>
      <c r="E343" s="28">
        <v>469</v>
      </c>
      <c r="F343" s="2" t="s">
        <v>8</v>
      </c>
      <c r="G343" s="7" t="s">
        <v>8</v>
      </c>
    </row>
    <row r="344" spans="2:7">
      <c r="B344" s="5" t="s">
        <v>835</v>
      </c>
      <c r="C344" s="2" t="s">
        <v>836</v>
      </c>
      <c r="D344" s="6" t="s">
        <v>837</v>
      </c>
      <c r="E344" s="28">
        <v>14859</v>
      </c>
      <c r="F344" s="2" t="s">
        <v>7</v>
      </c>
      <c r="G344" s="7" t="s">
        <v>7</v>
      </c>
    </row>
    <row r="345" spans="2:7">
      <c r="B345" s="5" t="s">
        <v>715</v>
      </c>
      <c r="C345" s="2" t="s">
        <v>838</v>
      </c>
      <c r="D345" s="6" t="s">
        <v>830</v>
      </c>
      <c r="E345" s="28">
        <f>SUM(D345*9)</f>
        <v>3015</v>
      </c>
      <c r="F345" s="2" t="s">
        <v>7</v>
      </c>
      <c r="G345" s="7" t="s">
        <v>7</v>
      </c>
    </row>
    <row r="346" spans="2:7">
      <c r="B346" s="5" t="s">
        <v>511</v>
      </c>
      <c r="C346" s="2" t="s">
        <v>839</v>
      </c>
      <c r="D346" s="6" t="s">
        <v>676</v>
      </c>
      <c r="E346" s="28">
        <v>6987</v>
      </c>
      <c r="F346" s="2" t="s">
        <v>7</v>
      </c>
      <c r="G346" s="7" t="s">
        <v>7</v>
      </c>
    </row>
    <row r="347" spans="2:7">
      <c r="B347" s="5" t="s">
        <v>840</v>
      </c>
      <c r="C347" s="2" t="s">
        <v>841</v>
      </c>
      <c r="D347" s="6" t="s">
        <v>129</v>
      </c>
      <c r="E347" s="28">
        <v>2619</v>
      </c>
      <c r="F347" s="2" t="s">
        <v>7</v>
      </c>
      <c r="G347" s="7" t="s">
        <v>8</v>
      </c>
    </row>
    <row r="348" spans="2:7">
      <c r="B348" s="5" t="s">
        <v>842</v>
      </c>
      <c r="C348" s="2" t="s">
        <v>843</v>
      </c>
      <c r="D348" s="6" t="s">
        <v>206</v>
      </c>
      <c r="E348" s="28">
        <v>2364</v>
      </c>
      <c r="F348" s="2" t="s">
        <v>7</v>
      </c>
      <c r="G348" s="7" t="s">
        <v>7</v>
      </c>
    </row>
    <row r="349" spans="2:7">
      <c r="B349" s="5" t="s">
        <v>844</v>
      </c>
      <c r="C349" s="2" t="s">
        <v>845</v>
      </c>
      <c r="D349" s="6" t="s">
        <v>154</v>
      </c>
      <c r="E349" s="28">
        <v>909</v>
      </c>
      <c r="F349" s="2" t="s">
        <v>7</v>
      </c>
      <c r="G349" s="7" t="s">
        <v>8</v>
      </c>
    </row>
    <row r="350" spans="2:7" ht="18" customHeight="1">
      <c r="B350" s="5" t="s">
        <v>582</v>
      </c>
      <c r="C350" s="3" t="s">
        <v>846</v>
      </c>
      <c r="D350" s="6" t="s">
        <v>773</v>
      </c>
      <c r="E350" s="28">
        <f>SUM(D350*9)</f>
        <v>2943</v>
      </c>
      <c r="F350" s="2" t="s">
        <v>7</v>
      </c>
      <c r="G350" s="7" t="s">
        <v>31</v>
      </c>
    </row>
    <row r="351" spans="2:7" ht="18.75" customHeight="1">
      <c r="B351" s="5" t="s">
        <v>782</v>
      </c>
      <c r="C351" s="3" t="s">
        <v>847</v>
      </c>
      <c r="D351" s="6" t="s">
        <v>87</v>
      </c>
      <c r="E351" s="28">
        <f>SUM(D351*9)</f>
        <v>2340</v>
      </c>
      <c r="F351" s="2" t="s">
        <v>30</v>
      </c>
      <c r="G351" s="7" t="s">
        <v>31</v>
      </c>
    </row>
    <row r="352" spans="2:7">
      <c r="B352" s="5" t="s">
        <v>505</v>
      </c>
      <c r="C352" s="2" t="s">
        <v>848</v>
      </c>
      <c r="D352" s="6" t="s">
        <v>525</v>
      </c>
      <c r="E352" s="28">
        <f>SUM(D352*9)</f>
        <v>9000</v>
      </c>
      <c r="F352" s="2" t="s">
        <v>30</v>
      </c>
      <c r="G352" s="7" t="s">
        <v>31</v>
      </c>
    </row>
    <row r="353" spans="2:7">
      <c r="B353" s="5" t="s">
        <v>849</v>
      </c>
      <c r="C353" s="2" t="s">
        <v>850</v>
      </c>
      <c r="D353" s="6" t="s">
        <v>174</v>
      </c>
      <c r="E353" s="28">
        <v>5271</v>
      </c>
      <c r="F353" s="2" t="s">
        <v>7</v>
      </c>
      <c r="G353" s="7" t="s">
        <v>7</v>
      </c>
    </row>
    <row r="354" spans="2:7">
      <c r="B354" s="9" t="s">
        <v>852</v>
      </c>
      <c r="C354" s="10" t="s">
        <v>853</v>
      </c>
      <c r="D354" s="6" t="s">
        <v>303</v>
      </c>
      <c r="E354" s="28">
        <v>11862</v>
      </c>
      <c r="F354" s="2" t="s">
        <v>7</v>
      </c>
      <c r="G354" s="7" t="s">
        <v>31</v>
      </c>
    </row>
    <row r="355" spans="2:7">
      <c r="B355" s="11">
        <v>349</v>
      </c>
      <c r="C355" s="2" t="s">
        <v>854</v>
      </c>
      <c r="D355" s="6" t="s">
        <v>211</v>
      </c>
      <c r="E355" s="28">
        <f>SUM(D355*9)</f>
        <v>1035</v>
      </c>
      <c r="F355" s="2" t="s">
        <v>7</v>
      </c>
      <c r="G355" s="7" t="s">
        <v>7</v>
      </c>
    </row>
    <row r="356" spans="2:7">
      <c r="B356" s="12">
        <v>350</v>
      </c>
      <c r="C356" s="13" t="s">
        <v>855</v>
      </c>
      <c r="D356" s="6" t="s">
        <v>474</v>
      </c>
      <c r="E356" s="28">
        <v>7630</v>
      </c>
      <c r="F356" s="2" t="s">
        <v>7</v>
      </c>
      <c r="G356" s="7" t="s">
        <v>7</v>
      </c>
    </row>
    <row r="357" spans="2:7">
      <c r="B357" s="5" t="s">
        <v>50</v>
      </c>
      <c r="C357" s="2" t="s">
        <v>856</v>
      </c>
      <c r="D357" s="6" t="s">
        <v>311</v>
      </c>
      <c r="E357" s="28">
        <v>946</v>
      </c>
      <c r="F357" s="2" t="s">
        <v>17</v>
      </c>
      <c r="G357" s="7" t="s">
        <v>7</v>
      </c>
    </row>
    <row r="358" spans="2:7">
      <c r="B358" s="5" t="s">
        <v>857</v>
      </c>
      <c r="C358" s="2" t="s">
        <v>858</v>
      </c>
      <c r="D358" s="6" t="s">
        <v>347</v>
      </c>
      <c r="E358" s="28">
        <v>3305</v>
      </c>
      <c r="F358" s="2" t="s">
        <v>7</v>
      </c>
      <c r="G358" s="7" t="s">
        <v>8</v>
      </c>
    </row>
    <row r="359" spans="2:7">
      <c r="B359" s="5" t="s">
        <v>859</v>
      </c>
      <c r="C359" s="2" t="s">
        <v>860</v>
      </c>
      <c r="D359" s="6" t="s">
        <v>537</v>
      </c>
      <c r="E359" s="28">
        <v>8877</v>
      </c>
      <c r="F359" s="2" t="s">
        <v>7</v>
      </c>
      <c r="G359" s="7" t="s">
        <v>7</v>
      </c>
    </row>
    <row r="360" spans="2:7">
      <c r="B360" s="5" t="s">
        <v>63</v>
      </c>
      <c r="C360" s="2" t="s">
        <v>861</v>
      </c>
      <c r="D360" s="6" t="s">
        <v>694</v>
      </c>
      <c r="E360" s="28">
        <v>2913</v>
      </c>
      <c r="F360" s="2" t="s">
        <v>30</v>
      </c>
      <c r="G360" s="7" t="s">
        <v>25</v>
      </c>
    </row>
    <row r="361" spans="2:7" ht="21" customHeight="1">
      <c r="B361" s="5" t="s">
        <v>388</v>
      </c>
      <c r="C361" s="3" t="s">
        <v>862</v>
      </c>
      <c r="D361" s="6" t="s">
        <v>170</v>
      </c>
      <c r="E361" s="28">
        <v>2221</v>
      </c>
      <c r="F361" s="2" t="s">
        <v>7</v>
      </c>
      <c r="G361" s="7" t="s">
        <v>7</v>
      </c>
    </row>
    <row r="362" spans="2:7">
      <c r="B362" s="5" t="s">
        <v>863</v>
      </c>
      <c r="C362" s="2" t="s">
        <v>864</v>
      </c>
      <c r="D362" s="6" t="s">
        <v>87</v>
      </c>
      <c r="E362" s="28">
        <f>SUM(D362*9)</f>
        <v>2340</v>
      </c>
      <c r="F362" s="2" t="s">
        <v>30</v>
      </c>
      <c r="G362" s="7" t="s">
        <v>31</v>
      </c>
    </row>
    <row r="363" spans="2:7">
      <c r="B363" s="5" t="s">
        <v>865</v>
      </c>
      <c r="C363" s="2" t="s">
        <v>866</v>
      </c>
      <c r="D363" s="6" t="s">
        <v>867</v>
      </c>
      <c r="E363" s="28">
        <v>56788</v>
      </c>
      <c r="F363" s="2" t="s">
        <v>7</v>
      </c>
      <c r="G363" s="7" t="s">
        <v>7</v>
      </c>
    </row>
    <row r="364" spans="2:7">
      <c r="B364" s="5" t="s">
        <v>755</v>
      </c>
      <c r="C364" s="2" t="s">
        <v>868</v>
      </c>
      <c r="D364" s="6" t="s">
        <v>87</v>
      </c>
      <c r="E364" s="28">
        <v>4155</v>
      </c>
      <c r="F364" s="2" t="s">
        <v>7</v>
      </c>
      <c r="G364" s="7" t="s">
        <v>7</v>
      </c>
    </row>
    <row r="365" spans="2:7">
      <c r="B365" s="5" t="s">
        <v>869</v>
      </c>
      <c r="C365" s="2" t="s">
        <v>870</v>
      </c>
      <c r="D365" s="6" t="s">
        <v>724</v>
      </c>
      <c r="E365" s="28">
        <v>3679</v>
      </c>
      <c r="F365" s="2" t="s">
        <v>7</v>
      </c>
      <c r="G365" s="7" t="s">
        <v>7</v>
      </c>
    </row>
    <row r="366" spans="2:7">
      <c r="B366" s="5" t="s">
        <v>467</v>
      </c>
      <c r="C366" s="2" t="s">
        <v>871</v>
      </c>
      <c r="D366" s="6" t="s">
        <v>872</v>
      </c>
      <c r="E366" s="28">
        <v>11102</v>
      </c>
      <c r="F366" s="2" t="s">
        <v>7</v>
      </c>
      <c r="G366" s="7" t="s">
        <v>8</v>
      </c>
    </row>
    <row r="367" spans="2:7">
      <c r="B367" s="5" t="s">
        <v>851</v>
      </c>
      <c r="C367" s="2" t="s">
        <v>873</v>
      </c>
      <c r="D367" s="6" t="s">
        <v>177</v>
      </c>
      <c r="E367" s="28">
        <f>SUM(D367*9)</f>
        <v>6975</v>
      </c>
      <c r="F367" s="2" t="s">
        <v>7</v>
      </c>
      <c r="G367" s="7" t="s">
        <v>7</v>
      </c>
    </row>
    <row r="368" spans="2:7">
      <c r="B368" s="5" t="s">
        <v>121</v>
      </c>
      <c r="C368" s="2" t="s">
        <v>874</v>
      </c>
      <c r="D368" s="6" t="s">
        <v>538</v>
      </c>
      <c r="E368" s="28">
        <v>11126</v>
      </c>
      <c r="F368" s="2" t="s">
        <v>7</v>
      </c>
      <c r="G368" s="7" t="s">
        <v>7</v>
      </c>
    </row>
    <row r="369" spans="2:7">
      <c r="B369" s="5" t="s">
        <v>241</v>
      </c>
      <c r="C369" s="2" t="s">
        <v>875</v>
      </c>
      <c r="D369" s="6" t="s">
        <v>211</v>
      </c>
      <c r="E369" s="28">
        <f>SUM(D369*9)</f>
        <v>1035</v>
      </c>
      <c r="F369" s="2"/>
      <c r="G369" s="7"/>
    </row>
    <row r="370" spans="2:7">
      <c r="B370" s="5" t="s">
        <v>215</v>
      </c>
      <c r="C370" s="2" t="s">
        <v>876</v>
      </c>
      <c r="D370" s="6" t="s">
        <v>255</v>
      </c>
      <c r="E370" s="28">
        <v>3122</v>
      </c>
      <c r="F370" s="2" t="s">
        <v>7</v>
      </c>
      <c r="G370" s="7" t="s">
        <v>7</v>
      </c>
    </row>
    <row r="371" spans="2:7" ht="19.5" customHeight="1">
      <c r="B371" s="5" t="s">
        <v>877</v>
      </c>
      <c r="C371" s="3" t="s">
        <v>878</v>
      </c>
      <c r="D371" s="6" t="s">
        <v>821</v>
      </c>
      <c r="E371" s="28">
        <v>4468</v>
      </c>
      <c r="F371" s="2" t="s">
        <v>7</v>
      </c>
      <c r="G371" s="7" t="s">
        <v>7</v>
      </c>
    </row>
    <row r="372" spans="2:7">
      <c r="B372" s="5" t="s">
        <v>879</v>
      </c>
      <c r="C372" s="2" t="s">
        <v>880</v>
      </c>
      <c r="D372" s="6" t="s">
        <v>881</v>
      </c>
      <c r="E372" s="28">
        <v>14406</v>
      </c>
      <c r="F372" s="2" t="s">
        <v>7</v>
      </c>
      <c r="G372" s="7" t="s">
        <v>7</v>
      </c>
    </row>
    <row r="373" spans="2:7">
      <c r="B373" s="5" t="s">
        <v>785</v>
      </c>
      <c r="C373" s="2" t="s">
        <v>882</v>
      </c>
      <c r="D373" s="6" t="s">
        <v>247</v>
      </c>
      <c r="E373" s="28">
        <f>SUM(D373*9)</f>
        <v>1440</v>
      </c>
      <c r="F373" s="2" t="s">
        <v>30</v>
      </c>
      <c r="G373" s="7" t="s">
        <v>31</v>
      </c>
    </row>
    <row r="374" spans="2:7">
      <c r="B374" s="5" t="s">
        <v>883</v>
      </c>
      <c r="C374" s="2" t="s">
        <v>884</v>
      </c>
      <c r="D374" s="6" t="s">
        <v>83</v>
      </c>
      <c r="E374" s="28">
        <v>2066</v>
      </c>
      <c r="F374" s="2" t="s">
        <v>7</v>
      </c>
      <c r="G374" s="7" t="s">
        <v>8</v>
      </c>
    </row>
    <row r="375" spans="2:7">
      <c r="B375" s="5" t="s">
        <v>805</v>
      </c>
      <c r="C375" s="2" t="s">
        <v>885</v>
      </c>
      <c r="D375" s="6" t="s">
        <v>886</v>
      </c>
      <c r="E375" s="28">
        <v>16669</v>
      </c>
      <c r="F375" s="2" t="s">
        <v>7</v>
      </c>
      <c r="G375" s="7" t="s">
        <v>140</v>
      </c>
    </row>
    <row r="376" spans="2:7">
      <c r="B376" s="5" t="s">
        <v>887</v>
      </c>
      <c r="C376" s="2" t="s">
        <v>888</v>
      </c>
      <c r="D376" s="6" t="s">
        <v>350</v>
      </c>
      <c r="E376" s="28">
        <v>4675</v>
      </c>
      <c r="F376" s="2" t="s">
        <v>7</v>
      </c>
      <c r="G376" s="7" t="s">
        <v>7</v>
      </c>
    </row>
    <row r="377" spans="2:7">
      <c r="B377" s="5" t="s">
        <v>255</v>
      </c>
      <c r="C377" s="2" t="s">
        <v>889</v>
      </c>
      <c r="D377" s="6" t="s">
        <v>329</v>
      </c>
      <c r="E377" s="28">
        <v>789</v>
      </c>
      <c r="F377" s="2" t="s">
        <v>17</v>
      </c>
      <c r="G377" s="7" t="s">
        <v>7</v>
      </c>
    </row>
    <row r="378" spans="2:7">
      <c r="B378" s="5" t="s">
        <v>890</v>
      </c>
      <c r="C378" s="2" t="s">
        <v>891</v>
      </c>
      <c r="D378" s="6" t="s">
        <v>129</v>
      </c>
      <c r="E378" s="28">
        <v>2504</v>
      </c>
      <c r="F378" s="2" t="s">
        <v>7</v>
      </c>
      <c r="G378" s="7" t="s">
        <v>7</v>
      </c>
    </row>
    <row r="379" spans="2:7">
      <c r="B379" s="5" t="s">
        <v>707</v>
      </c>
      <c r="C379" s="2" t="s">
        <v>892</v>
      </c>
      <c r="D379" s="6" t="s">
        <v>73</v>
      </c>
      <c r="E379" s="28">
        <v>4954</v>
      </c>
      <c r="F379" s="2" t="s">
        <v>7</v>
      </c>
      <c r="G379" s="7" t="s">
        <v>7</v>
      </c>
    </row>
    <row r="380" spans="2:7">
      <c r="B380" s="5" t="s">
        <v>893</v>
      </c>
      <c r="C380" s="2" t="s">
        <v>894</v>
      </c>
      <c r="D380" s="6" t="s">
        <v>851</v>
      </c>
      <c r="E380" s="28">
        <v>4030</v>
      </c>
      <c r="F380" s="2" t="s">
        <v>7</v>
      </c>
      <c r="G380" s="7" t="s">
        <v>8</v>
      </c>
    </row>
    <row r="381" spans="2:7">
      <c r="B381" s="5" t="s">
        <v>895</v>
      </c>
      <c r="C381" s="2" t="s">
        <v>896</v>
      </c>
      <c r="D381" s="6" t="s">
        <v>897</v>
      </c>
      <c r="E381" s="28">
        <v>15247</v>
      </c>
      <c r="F381" s="2" t="s">
        <v>7</v>
      </c>
      <c r="G381" s="7" t="s">
        <v>7</v>
      </c>
    </row>
    <row r="382" spans="2:7">
      <c r="B382" s="5" t="s">
        <v>898</v>
      </c>
      <c r="C382" s="2" t="s">
        <v>899</v>
      </c>
      <c r="D382" s="6" t="s">
        <v>514</v>
      </c>
      <c r="E382" s="28">
        <v>2801</v>
      </c>
      <c r="F382" s="2" t="s">
        <v>7</v>
      </c>
      <c r="G382" s="118" t="s">
        <v>900</v>
      </c>
    </row>
    <row r="383" spans="2:7">
      <c r="B383" s="5" t="s">
        <v>901</v>
      </c>
      <c r="C383" s="2" t="s">
        <v>902</v>
      </c>
      <c r="D383" s="6" t="s">
        <v>191</v>
      </c>
      <c r="E383" s="28">
        <v>1774</v>
      </c>
      <c r="F383" s="2" t="s">
        <v>7</v>
      </c>
      <c r="G383" s="118"/>
    </row>
    <row r="384" spans="2:7">
      <c r="B384" s="5" t="s">
        <v>903</v>
      </c>
      <c r="C384" s="2" t="s">
        <v>904</v>
      </c>
      <c r="D384" s="6" t="s">
        <v>191</v>
      </c>
      <c r="E384" s="28">
        <v>1392</v>
      </c>
      <c r="F384" s="2" t="s">
        <v>7</v>
      </c>
      <c r="G384" s="7" t="s">
        <v>7</v>
      </c>
    </row>
    <row r="385" spans="2:7">
      <c r="B385" s="5" t="s">
        <v>774</v>
      </c>
      <c r="C385" s="2" t="s">
        <v>905</v>
      </c>
      <c r="D385" s="6" t="s">
        <v>295</v>
      </c>
      <c r="E385" s="28">
        <v>8264</v>
      </c>
      <c r="F385" s="2" t="s">
        <v>7</v>
      </c>
      <c r="G385" s="7" t="s">
        <v>7</v>
      </c>
    </row>
    <row r="386" spans="2:7">
      <c r="B386" s="5" t="s">
        <v>256</v>
      </c>
      <c r="C386" s="2" t="s">
        <v>906</v>
      </c>
      <c r="D386" s="6" t="s">
        <v>907</v>
      </c>
      <c r="E386" s="28">
        <v>8806</v>
      </c>
      <c r="F386" s="2" t="s">
        <v>908</v>
      </c>
      <c r="G386" s="7" t="s">
        <v>8</v>
      </c>
    </row>
    <row r="387" spans="2:7">
      <c r="B387" s="5" t="s">
        <v>562</v>
      </c>
      <c r="C387" s="2" t="s">
        <v>909</v>
      </c>
      <c r="D387" s="6" t="s">
        <v>369</v>
      </c>
      <c r="E387" s="28">
        <v>2159</v>
      </c>
      <c r="F387" s="2" t="s">
        <v>7</v>
      </c>
      <c r="G387" s="7" t="s">
        <v>7</v>
      </c>
    </row>
    <row r="388" spans="2:7">
      <c r="B388" s="5" t="s">
        <v>910</v>
      </c>
      <c r="C388" s="2" t="s">
        <v>911</v>
      </c>
      <c r="D388" s="6" t="s">
        <v>211</v>
      </c>
      <c r="E388" s="28">
        <v>1369</v>
      </c>
      <c r="F388" s="2" t="s">
        <v>7</v>
      </c>
      <c r="G388" s="7" t="s">
        <v>7</v>
      </c>
    </row>
    <row r="389" spans="2:7">
      <c r="B389" s="5" t="s">
        <v>589</v>
      </c>
      <c r="C389" s="2" t="s">
        <v>912</v>
      </c>
      <c r="D389" s="6" t="s">
        <v>201</v>
      </c>
      <c r="E389" s="28">
        <f>SUM(D389*9)</f>
        <v>990</v>
      </c>
      <c r="F389" s="2" t="s">
        <v>30</v>
      </c>
      <c r="G389" s="7" t="s">
        <v>31</v>
      </c>
    </row>
    <row r="390" spans="2:7">
      <c r="B390" s="5" t="s">
        <v>913</v>
      </c>
      <c r="C390" s="2" t="s">
        <v>914</v>
      </c>
      <c r="D390" s="6" t="s">
        <v>369</v>
      </c>
      <c r="E390" s="28">
        <f>SUM(D390*9)</f>
        <v>1890</v>
      </c>
      <c r="F390" s="2" t="s">
        <v>7</v>
      </c>
      <c r="G390" s="7" t="s">
        <v>31</v>
      </c>
    </row>
    <row r="391" spans="2:7">
      <c r="B391" s="5" t="s">
        <v>915</v>
      </c>
      <c r="C391" s="2" t="s">
        <v>916</v>
      </c>
      <c r="D391" s="6" t="s">
        <v>665</v>
      </c>
      <c r="E391" s="28">
        <v>3941</v>
      </c>
      <c r="F391" s="2" t="s">
        <v>7</v>
      </c>
      <c r="G391" s="7" t="s">
        <v>8</v>
      </c>
    </row>
    <row r="392" spans="2:7">
      <c r="B392" s="14">
        <v>386</v>
      </c>
      <c r="C392" s="2" t="s">
        <v>917</v>
      </c>
      <c r="D392" s="6" t="s">
        <v>157</v>
      </c>
      <c r="E392" s="28">
        <v>5841</v>
      </c>
      <c r="F392" s="2" t="s">
        <v>7</v>
      </c>
      <c r="G392" s="7" t="s">
        <v>77</v>
      </c>
    </row>
    <row r="393" spans="2:7">
      <c r="B393" s="5" t="s">
        <v>918</v>
      </c>
      <c r="C393" s="2" t="s">
        <v>919</v>
      </c>
      <c r="D393" s="6" t="s">
        <v>24</v>
      </c>
      <c r="E393" s="28">
        <v>3755</v>
      </c>
      <c r="F393" s="2" t="s">
        <v>7</v>
      </c>
      <c r="G393" s="7" t="s">
        <v>77</v>
      </c>
    </row>
    <row r="394" spans="2:7">
      <c r="B394" s="5" t="s">
        <v>107</v>
      </c>
      <c r="C394" s="2" t="s">
        <v>920</v>
      </c>
      <c r="D394" s="6" t="s">
        <v>730</v>
      </c>
      <c r="E394" s="28">
        <v>2791</v>
      </c>
      <c r="F394" s="2" t="s">
        <v>7</v>
      </c>
      <c r="G394" s="7" t="s">
        <v>77</v>
      </c>
    </row>
    <row r="395" spans="2:7">
      <c r="B395" s="5" t="s">
        <v>921</v>
      </c>
      <c r="C395" s="2" t="s">
        <v>922</v>
      </c>
      <c r="D395" s="6" t="s">
        <v>183</v>
      </c>
      <c r="E395" s="28">
        <f>SUM(D395*9)</f>
        <v>2133</v>
      </c>
      <c r="F395" s="2" t="s">
        <v>30</v>
      </c>
      <c r="G395" s="7" t="s">
        <v>31</v>
      </c>
    </row>
    <row r="396" spans="2:7">
      <c r="B396" s="5" t="s">
        <v>690</v>
      </c>
      <c r="C396" s="2" t="s">
        <v>923</v>
      </c>
      <c r="D396" s="6" t="s">
        <v>924</v>
      </c>
      <c r="E396" s="28">
        <v>6708</v>
      </c>
      <c r="F396" s="2" t="s">
        <v>7</v>
      </c>
      <c r="G396" s="7" t="s">
        <v>7</v>
      </c>
    </row>
    <row r="397" spans="2:7">
      <c r="B397" s="5" t="s">
        <v>925</v>
      </c>
      <c r="C397" s="2" t="s">
        <v>926</v>
      </c>
      <c r="D397" s="6" t="s">
        <v>467</v>
      </c>
      <c r="E397" s="28">
        <v>5937</v>
      </c>
      <c r="F397" s="2" t="s">
        <v>7</v>
      </c>
      <c r="G397" s="7" t="s">
        <v>7</v>
      </c>
    </row>
    <row r="398" spans="2:7">
      <c r="B398" s="5" t="s">
        <v>927</v>
      </c>
      <c r="C398" s="2" t="s">
        <v>928</v>
      </c>
      <c r="D398" s="6" t="s">
        <v>393</v>
      </c>
      <c r="E398" s="28">
        <v>4595</v>
      </c>
      <c r="F398" s="2" t="s">
        <v>17</v>
      </c>
      <c r="G398" s="7" t="s">
        <v>8</v>
      </c>
    </row>
    <row r="399" spans="2:7">
      <c r="B399" s="5" t="s">
        <v>929</v>
      </c>
      <c r="C399" s="2" t="s">
        <v>930</v>
      </c>
      <c r="D399" s="6" t="s">
        <v>44</v>
      </c>
      <c r="E399" s="28">
        <v>1874</v>
      </c>
      <c r="F399" s="2" t="s">
        <v>17</v>
      </c>
      <c r="G399" s="7" t="s">
        <v>8</v>
      </c>
    </row>
    <row r="400" spans="2:7">
      <c r="B400" s="5" t="s">
        <v>931</v>
      </c>
      <c r="C400" s="2" t="s">
        <v>932</v>
      </c>
      <c r="D400" s="6" t="s">
        <v>742</v>
      </c>
      <c r="E400" s="28">
        <v>3111</v>
      </c>
      <c r="F400" s="2" t="s">
        <v>7</v>
      </c>
      <c r="G400" s="7" t="s">
        <v>8</v>
      </c>
    </row>
    <row r="401" spans="2:7">
      <c r="B401" s="5" t="s">
        <v>605</v>
      </c>
      <c r="C401" s="2" t="s">
        <v>933</v>
      </c>
      <c r="D401" s="6" t="s">
        <v>73</v>
      </c>
      <c r="E401" s="28">
        <f>SUM(D401*9)</f>
        <v>2520</v>
      </c>
      <c r="F401" s="2"/>
      <c r="G401" s="7"/>
    </row>
    <row r="402" spans="2:7">
      <c r="B402" s="5" t="s">
        <v>934</v>
      </c>
      <c r="C402" s="2" t="s">
        <v>935</v>
      </c>
      <c r="D402" s="6" t="s">
        <v>341</v>
      </c>
      <c r="E402" s="28">
        <v>4383</v>
      </c>
      <c r="F402" s="2" t="s">
        <v>7</v>
      </c>
      <c r="G402" s="7" t="s">
        <v>8</v>
      </c>
    </row>
    <row r="403" spans="2:7">
      <c r="B403" s="5" t="s">
        <v>665</v>
      </c>
      <c r="C403" s="2" t="s">
        <v>936</v>
      </c>
      <c r="D403" s="6" t="s">
        <v>169</v>
      </c>
      <c r="E403" s="28">
        <v>1930</v>
      </c>
      <c r="F403" s="2" t="s">
        <v>17</v>
      </c>
      <c r="G403" s="7" t="s">
        <v>8</v>
      </c>
    </row>
    <row r="404" spans="2:7">
      <c r="B404" s="5" t="s">
        <v>726</v>
      </c>
      <c r="C404" s="2" t="s">
        <v>937</v>
      </c>
      <c r="D404" s="6" t="s">
        <v>938</v>
      </c>
      <c r="E404" s="28">
        <v>7391</v>
      </c>
      <c r="F404" s="2" t="s">
        <v>7</v>
      </c>
      <c r="G404" s="7" t="s">
        <v>7</v>
      </c>
    </row>
    <row r="405" spans="2:7">
      <c r="B405" s="5" t="s">
        <v>112</v>
      </c>
      <c r="C405" s="2" t="s">
        <v>939</v>
      </c>
      <c r="D405" s="6" t="s">
        <v>940</v>
      </c>
      <c r="E405" s="28">
        <v>5704</v>
      </c>
      <c r="F405" s="2" t="s">
        <v>7</v>
      </c>
      <c r="G405" s="7" t="s">
        <v>7</v>
      </c>
    </row>
    <row r="406" spans="2:7">
      <c r="B406" s="8">
        <v>400</v>
      </c>
      <c r="C406" s="2" t="s">
        <v>941</v>
      </c>
      <c r="D406" s="6" t="s">
        <v>21</v>
      </c>
      <c r="E406" s="28">
        <v>1114</v>
      </c>
      <c r="F406" s="2" t="s">
        <v>7</v>
      </c>
      <c r="G406" s="7" t="s">
        <v>8</v>
      </c>
    </row>
    <row r="407" spans="2:7">
      <c r="B407" s="5" t="s">
        <v>942</v>
      </c>
      <c r="C407" s="2" t="s">
        <v>943</v>
      </c>
      <c r="D407" s="6" t="s">
        <v>247</v>
      </c>
      <c r="E407" s="28">
        <v>1418</v>
      </c>
      <c r="F407" s="2" t="s">
        <v>7</v>
      </c>
      <c r="G407" s="7" t="s">
        <v>7</v>
      </c>
    </row>
    <row r="408" spans="2:7">
      <c r="B408" s="5" t="s">
        <v>944</v>
      </c>
      <c r="C408" s="2" t="s">
        <v>945</v>
      </c>
      <c r="D408" s="6" t="s">
        <v>898</v>
      </c>
      <c r="E408" s="28">
        <v>6550</v>
      </c>
      <c r="F408" s="2" t="s">
        <v>7</v>
      </c>
      <c r="G408" s="7" t="s">
        <v>7</v>
      </c>
    </row>
    <row r="409" spans="2:7">
      <c r="B409" s="5" t="s">
        <v>680</v>
      </c>
      <c r="C409" s="2" t="s">
        <v>946</v>
      </c>
      <c r="D409" s="6" t="s">
        <v>270</v>
      </c>
      <c r="E409" s="28">
        <v>18846</v>
      </c>
      <c r="F409" s="2" t="s">
        <v>7</v>
      </c>
      <c r="G409" s="7" t="s">
        <v>7</v>
      </c>
    </row>
    <row r="410" spans="2:7">
      <c r="B410" s="5" t="s">
        <v>681</v>
      </c>
      <c r="C410" s="2" t="s">
        <v>947</v>
      </c>
      <c r="D410" s="6" t="s">
        <v>887</v>
      </c>
      <c r="E410" s="28">
        <v>3905</v>
      </c>
      <c r="F410" s="2" t="s">
        <v>7</v>
      </c>
      <c r="G410" s="7" t="s">
        <v>8</v>
      </c>
    </row>
    <row r="411" spans="2:7">
      <c r="B411" s="14">
        <v>405</v>
      </c>
      <c r="C411" s="2" t="s">
        <v>948</v>
      </c>
      <c r="D411" s="6" t="s">
        <v>291</v>
      </c>
      <c r="E411" s="28">
        <v>2054</v>
      </c>
      <c r="F411" s="2" t="s">
        <v>7</v>
      </c>
      <c r="G411" s="7" t="s">
        <v>7</v>
      </c>
    </row>
    <row r="412" spans="2:7">
      <c r="B412" s="14">
        <v>406</v>
      </c>
      <c r="C412" s="2" t="s">
        <v>949</v>
      </c>
      <c r="D412" s="6" t="s">
        <v>950</v>
      </c>
      <c r="E412" s="28">
        <v>4130</v>
      </c>
      <c r="F412" s="2" t="s">
        <v>7</v>
      </c>
      <c r="G412" s="7" t="s">
        <v>7</v>
      </c>
    </row>
    <row r="413" spans="2:7">
      <c r="B413" s="14">
        <v>407</v>
      </c>
      <c r="C413" s="2" t="s">
        <v>951</v>
      </c>
      <c r="D413" s="6" t="s">
        <v>491</v>
      </c>
      <c r="E413" s="28">
        <v>5177</v>
      </c>
      <c r="F413" s="2" t="s">
        <v>7</v>
      </c>
      <c r="G413" s="7" t="s">
        <v>31</v>
      </c>
    </row>
    <row r="414" spans="2:7">
      <c r="B414" s="5" t="s">
        <v>952</v>
      </c>
      <c r="C414" s="2" t="s">
        <v>953</v>
      </c>
      <c r="D414" s="6" t="s">
        <v>350</v>
      </c>
      <c r="E414" s="28">
        <v>1682</v>
      </c>
      <c r="F414" s="2" t="s">
        <v>908</v>
      </c>
      <c r="G414" s="7" t="s">
        <v>954</v>
      </c>
    </row>
    <row r="415" spans="2:7">
      <c r="B415" s="5" t="s">
        <v>955</v>
      </c>
      <c r="C415" s="2" t="s">
        <v>956</v>
      </c>
      <c r="D415" s="6" t="s">
        <v>509</v>
      </c>
      <c r="E415" s="28">
        <v>6747</v>
      </c>
      <c r="F415" s="2" t="s">
        <v>7</v>
      </c>
      <c r="G415" s="7" t="s">
        <v>7</v>
      </c>
    </row>
    <row r="416" spans="2:7">
      <c r="B416" s="5" t="s">
        <v>449</v>
      </c>
      <c r="C416" s="2" t="s">
        <v>957</v>
      </c>
      <c r="D416" s="6" t="s">
        <v>893</v>
      </c>
      <c r="E416" s="28">
        <v>3281</v>
      </c>
      <c r="F416" s="2" t="s">
        <v>7</v>
      </c>
      <c r="G416" s="7" t="s">
        <v>7</v>
      </c>
    </row>
    <row r="417" spans="2:7">
      <c r="B417" s="5" t="s">
        <v>958</v>
      </c>
      <c r="C417" s="2" t="s">
        <v>959</v>
      </c>
      <c r="D417" s="6" t="s">
        <v>704</v>
      </c>
      <c r="E417" s="28">
        <v>2293</v>
      </c>
      <c r="F417" s="2" t="s">
        <v>77</v>
      </c>
      <c r="G417" s="7" t="s">
        <v>77</v>
      </c>
    </row>
    <row r="418" spans="2:7">
      <c r="B418" s="14">
        <v>412</v>
      </c>
      <c r="C418" s="2" t="s">
        <v>960</v>
      </c>
      <c r="D418" s="6" t="s">
        <v>256</v>
      </c>
      <c r="E418" s="28">
        <f>SUM(D418*9)</f>
        <v>3420</v>
      </c>
      <c r="F418" s="2" t="s">
        <v>7</v>
      </c>
      <c r="G418" s="7" t="s">
        <v>77</v>
      </c>
    </row>
    <row r="419" spans="2:7">
      <c r="B419" s="5" t="s">
        <v>392</v>
      </c>
      <c r="C419" s="2" t="s">
        <v>961</v>
      </c>
      <c r="D419" s="6" t="s">
        <v>639</v>
      </c>
      <c r="E419" s="28">
        <v>5345</v>
      </c>
      <c r="F419" s="2" t="s">
        <v>7</v>
      </c>
      <c r="G419" s="7" t="s">
        <v>7</v>
      </c>
    </row>
    <row r="420" spans="2:7">
      <c r="B420" s="5" t="s">
        <v>962</v>
      </c>
      <c r="C420" s="2" t="s">
        <v>963</v>
      </c>
      <c r="D420" s="6" t="s">
        <v>479</v>
      </c>
      <c r="E420" s="28">
        <v>1009</v>
      </c>
      <c r="F420" s="2" t="s">
        <v>7</v>
      </c>
      <c r="G420" s="7" t="s">
        <v>8</v>
      </c>
    </row>
    <row r="421" spans="2:7">
      <c r="B421" s="5" t="s">
        <v>393</v>
      </c>
      <c r="C421" s="2" t="s">
        <v>964</v>
      </c>
      <c r="D421" s="6" t="s">
        <v>280</v>
      </c>
      <c r="E421" s="28">
        <v>1058</v>
      </c>
      <c r="F421" s="2" t="s">
        <v>7</v>
      </c>
      <c r="G421" s="7" t="s">
        <v>7</v>
      </c>
    </row>
    <row r="422" spans="2:7">
      <c r="B422" s="5" t="s">
        <v>965</v>
      </c>
      <c r="C422" s="2" t="s">
        <v>966</v>
      </c>
      <c r="D422" s="6" t="s">
        <v>268</v>
      </c>
      <c r="E422" s="28">
        <f>SUM(D422*9)</f>
        <v>693</v>
      </c>
      <c r="F422" s="2" t="s">
        <v>30</v>
      </c>
      <c r="G422" s="7" t="s">
        <v>31</v>
      </c>
    </row>
    <row r="423" spans="2:7">
      <c r="B423" s="5" t="s">
        <v>967</v>
      </c>
      <c r="C423" s="2" t="s">
        <v>968</v>
      </c>
      <c r="D423" s="6" t="s">
        <v>248</v>
      </c>
      <c r="E423" s="28">
        <v>802</v>
      </c>
      <c r="F423" s="2" t="s">
        <v>17</v>
      </c>
      <c r="G423" s="7" t="s">
        <v>25</v>
      </c>
    </row>
    <row r="424" spans="2:7">
      <c r="B424" s="5" t="s">
        <v>969</v>
      </c>
      <c r="C424" s="2" t="s">
        <v>970</v>
      </c>
      <c r="D424" s="6" t="s">
        <v>971</v>
      </c>
      <c r="E424" s="28">
        <f>SUM(D424*9)</f>
        <v>5625</v>
      </c>
      <c r="F424" s="2" t="s">
        <v>30</v>
      </c>
      <c r="G424" s="7" t="s">
        <v>8</v>
      </c>
    </row>
    <row r="425" spans="2:7">
      <c r="B425" s="5" t="s">
        <v>972</v>
      </c>
      <c r="C425" s="2" t="s">
        <v>973</v>
      </c>
      <c r="D425" s="6" t="s">
        <v>170</v>
      </c>
      <c r="E425" s="28">
        <v>1805</v>
      </c>
      <c r="F425" s="2" t="s">
        <v>17</v>
      </c>
      <c r="G425" s="7" t="s">
        <v>8</v>
      </c>
    </row>
    <row r="426" spans="2:7">
      <c r="B426" s="5" t="s">
        <v>108</v>
      </c>
      <c r="C426" s="2" t="s">
        <v>974</v>
      </c>
      <c r="D426" s="6" t="s">
        <v>21</v>
      </c>
      <c r="E426" s="28">
        <v>684</v>
      </c>
      <c r="F426" s="2" t="s">
        <v>17</v>
      </c>
      <c r="G426" s="7" t="s">
        <v>8</v>
      </c>
    </row>
    <row r="427" spans="2:7">
      <c r="B427" s="5" t="s">
        <v>975</v>
      </c>
      <c r="C427" s="2" t="s">
        <v>976</v>
      </c>
      <c r="D427" s="6" t="s">
        <v>456</v>
      </c>
      <c r="E427" s="28">
        <v>1733</v>
      </c>
      <c r="F427" s="2" t="s">
        <v>7</v>
      </c>
      <c r="G427" s="7" t="s">
        <v>8</v>
      </c>
    </row>
    <row r="428" spans="2:7">
      <c r="B428" s="14">
        <v>422</v>
      </c>
      <c r="C428" s="2" t="s">
        <v>977</v>
      </c>
      <c r="D428" s="6" t="s">
        <v>295</v>
      </c>
      <c r="E428" s="28">
        <v>10557</v>
      </c>
      <c r="F428" s="2" t="s">
        <v>7</v>
      </c>
      <c r="G428" s="7" t="s">
        <v>7</v>
      </c>
    </row>
    <row r="429" spans="2:7">
      <c r="B429" s="14">
        <v>423</v>
      </c>
      <c r="C429" s="2" t="s">
        <v>978</v>
      </c>
      <c r="D429" s="6" t="s">
        <v>940</v>
      </c>
      <c r="E429" s="28">
        <v>4934</v>
      </c>
      <c r="F429" s="2" t="s">
        <v>7</v>
      </c>
      <c r="G429" s="7" t="s">
        <v>77</v>
      </c>
    </row>
    <row r="430" spans="2:7">
      <c r="B430" s="5" t="s">
        <v>979</v>
      </c>
      <c r="C430" s="2" t="s">
        <v>980</v>
      </c>
      <c r="D430" s="6" t="s">
        <v>117</v>
      </c>
      <c r="E430" s="28">
        <v>2042</v>
      </c>
      <c r="F430" s="2" t="s">
        <v>7</v>
      </c>
      <c r="G430" s="7" t="s">
        <v>7</v>
      </c>
    </row>
    <row r="431" spans="2:7">
      <c r="B431" s="5" t="s">
        <v>652</v>
      </c>
      <c r="C431" s="2" t="s">
        <v>981</v>
      </c>
      <c r="D431" s="6" t="s">
        <v>982</v>
      </c>
      <c r="E431" s="28">
        <v>11927</v>
      </c>
      <c r="F431" s="2" t="s">
        <v>7</v>
      </c>
      <c r="G431" s="7" t="s">
        <v>7</v>
      </c>
    </row>
    <row r="432" spans="2:7">
      <c r="B432" s="5" t="s">
        <v>983</v>
      </c>
      <c r="C432" s="2" t="s">
        <v>984</v>
      </c>
      <c r="D432" s="6" t="s">
        <v>365</v>
      </c>
      <c r="E432" s="28">
        <v>8777</v>
      </c>
      <c r="F432" s="2" t="s">
        <v>7</v>
      </c>
      <c r="G432" s="7" t="s">
        <v>7</v>
      </c>
    </row>
    <row r="433" spans="2:7">
      <c r="B433" s="5" t="s">
        <v>985</v>
      </c>
      <c r="C433" s="2" t="s">
        <v>986</v>
      </c>
      <c r="D433" s="6" t="s">
        <v>181</v>
      </c>
      <c r="E433" s="28">
        <v>493</v>
      </c>
      <c r="F433" s="2" t="s">
        <v>7</v>
      </c>
      <c r="G433" s="7" t="s">
        <v>25</v>
      </c>
    </row>
    <row r="434" spans="2:7">
      <c r="B434" s="5" t="s">
        <v>987</v>
      </c>
      <c r="C434" s="2" t="s">
        <v>988</v>
      </c>
      <c r="D434" s="6" t="s">
        <v>191</v>
      </c>
      <c r="E434" s="28">
        <v>1080</v>
      </c>
      <c r="F434" s="2" t="s">
        <v>7</v>
      </c>
      <c r="G434" s="7" t="s">
        <v>8</v>
      </c>
    </row>
    <row r="435" spans="2:7">
      <c r="B435" s="5" t="s">
        <v>989</v>
      </c>
      <c r="C435" s="2" t="s">
        <v>990</v>
      </c>
      <c r="D435" s="6" t="s">
        <v>169</v>
      </c>
      <c r="E435" s="28">
        <v>1813</v>
      </c>
      <c r="F435" s="2" t="s">
        <v>7</v>
      </c>
      <c r="G435" s="7" t="s">
        <v>7</v>
      </c>
    </row>
    <row r="436" spans="2:7">
      <c r="B436" s="5" t="s">
        <v>991</v>
      </c>
      <c r="C436" s="2" t="s">
        <v>992</v>
      </c>
      <c r="D436" s="6" t="s">
        <v>993</v>
      </c>
      <c r="E436" s="28">
        <v>28490</v>
      </c>
      <c r="F436" s="2" t="s">
        <v>7</v>
      </c>
      <c r="G436" s="7" t="s">
        <v>7</v>
      </c>
    </row>
    <row r="437" spans="2:7">
      <c r="B437" s="5" t="s">
        <v>994</v>
      </c>
      <c r="C437" s="2" t="s">
        <v>995</v>
      </c>
      <c r="D437" s="6" t="s">
        <v>325</v>
      </c>
      <c r="E437" s="28">
        <v>997</v>
      </c>
      <c r="F437" s="2" t="s">
        <v>7</v>
      </c>
      <c r="G437" s="7" t="s">
        <v>77</v>
      </c>
    </row>
    <row r="438" spans="2:7">
      <c r="B438" s="5" t="s">
        <v>389</v>
      </c>
      <c r="C438" s="2" t="s">
        <v>996</v>
      </c>
      <c r="D438" s="6" t="s">
        <v>129</v>
      </c>
      <c r="E438" s="28">
        <v>1229</v>
      </c>
      <c r="F438" s="2" t="s">
        <v>7</v>
      </c>
      <c r="G438" s="7" t="s">
        <v>7</v>
      </c>
    </row>
    <row r="439" spans="2:7">
      <c r="B439" s="5" t="s">
        <v>448</v>
      </c>
      <c r="C439" s="2" t="s">
        <v>997</v>
      </c>
      <c r="D439" s="6" t="s">
        <v>468</v>
      </c>
      <c r="E439" s="28">
        <v>2424</v>
      </c>
      <c r="F439" s="2" t="s">
        <v>7</v>
      </c>
      <c r="G439" s="7" t="s">
        <v>8</v>
      </c>
    </row>
    <row r="440" spans="2:7">
      <c r="B440" s="5" t="s">
        <v>998</v>
      </c>
      <c r="C440" s="2" t="s">
        <v>999</v>
      </c>
      <c r="D440" s="6" t="s">
        <v>211</v>
      </c>
      <c r="E440" s="28">
        <v>1071</v>
      </c>
      <c r="F440" s="2" t="s">
        <v>7</v>
      </c>
      <c r="G440" s="7" t="s">
        <v>7</v>
      </c>
    </row>
    <row r="441" spans="2:7">
      <c r="B441" s="5" t="s">
        <v>350</v>
      </c>
      <c r="C441" s="2" t="s">
        <v>1000</v>
      </c>
      <c r="D441" s="6" t="s">
        <v>21</v>
      </c>
      <c r="E441" s="28">
        <f>SUM(D441*9)</f>
        <v>1260</v>
      </c>
      <c r="F441" s="2" t="s">
        <v>17</v>
      </c>
      <c r="G441" s="7" t="s">
        <v>8</v>
      </c>
    </row>
    <row r="442" spans="2:7" ht="20.25" customHeight="1">
      <c r="B442" s="5" t="s">
        <v>1001</v>
      </c>
      <c r="C442" s="3" t="s">
        <v>1002</v>
      </c>
      <c r="D442" s="6" t="s">
        <v>294</v>
      </c>
      <c r="E442" s="28">
        <v>4904</v>
      </c>
      <c r="F442" s="2" t="s">
        <v>30</v>
      </c>
      <c r="G442" s="7" t="s">
        <v>31</v>
      </c>
    </row>
    <row r="443" spans="2:7">
      <c r="B443" s="5" t="s">
        <v>907</v>
      </c>
      <c r="C443" s="2" t="s">
        <v>1003</v>
      </c>
      <c r="D443" s="6" t="s">
        <v>154</v>
      </c>
      <c r="E443" s="28">
        <v>1890</v>
      </c>
      <c r="F443" s="2" t="s">
        <v>7</v>
      </c>
      <c r="G443" s="7" t="s">
        <v>8</v>
      </c>
    </row>
    <row r="444" spans="2:7">
      <c r="B444" s="5" t="s">
        <v>1004</v>
      </c>
      <c r="C444" s="2" t="s">
        <v>1005</v>
      </c>
      <c r="D444" s="6" t="s">
        <v>136</v>
      </c>
      <c r="E444" s="28">
        <v>4485</v>
      </c>
      <c r="F444" s="2" t="s">
        <v>7</v>
      </c>
      <c r="G444" s="7" t="s">
        <v>7</v>
      </c>
    </row>
    <row r="445" spans="2:7">
      <c r="B445" s="5" t="s">
        <v>1006</v>
      </c>
      <c r="C445" s="2" t="s">
        <v>1007</v>
      </c>
      <c r="D445" s="6" t="s">
        <v>680</v>
      </c>
      <c r="E445" s="28">
        <f>SUM(D445*9)</f>
        <v>3627</v>
      </c>
      <c r="F445" s="2" t="s">
        <v>7</v>
      </c>
      <c r="G445" s="7" t="s">
        <v>31</v>
      </c>
    </row>
    <row r="446" spans="2:7">
      <c r="B446" s="5" t="s">
        <v>113</v>
      </c>
      <c r="C446" s="2" t="s">
        <v>1008</v>
      </c>
      <c r="D446" s="6" t="s">
        <v>497</v>
      </c>
      <c r="E446" s="28">
        <v>2527</v>
      </c>
      <c r="F446" s="2" t="s">
        <v>7</v>
      </c>
      <c r="G446" s="7" t="s">
        <v>8</v>
      </c>
    </row>
    <row r="447" spans="2:7">
      <c r="B447" s="5" t="s">
        <v>1009</v>
      </c>
      <c r="C447" s="2" t="s">
        <v>1010</v>
      </c>
      <c r="D447" s="6" t="s">
        <v>15</v>
      </c>
      <c r="E447" s="28">
        <v>1996</v>
      </c>
      <c r="F447" s="2" t="s">
        <v>7</v>
      </c>
      <c r="G447" s="7" t="s">
        <v>7</v>
      </c>
    </row>
    <row r="448" spans="2:7">
      <c r="B448" s="5" t="s">
        <v>219</v>
      </c>
      <c r="C448" s="2" t="s">
        <v>1011</v>
      </c>
      <c r="D448" s="6" t="s">
        <v>95</v>
      </c>
      <c r="E448" s="28">
        <v>5644</v>
      </c>
      <c r="F448" s="2" t="s">
        <v>7</v>
      </c>
      <c r="G448" s="7" t="s">
        <v>7</v>
      </c>
    </row>
    <row r="449" spans="2:7" ht="18.75" customHeight="1">
      <c r="B449" s="5" t="s">
        <v>322</v>
      </c>
      <c r="C449" s="3" t="s">
        <v>1012</v>
      </c>
      <c r="D449" s="6" t="s">
        <v>295</v>
      </c>
      <c r="E449" s="28">
        <v>4316</v>
      </c>
      <c r="F449" s="2" t="s">
        <v>7</v>
      </c>
      <c r="G449" s="7" t="s">
        <v>31</v>
      </c>
    </row>
    <row r="450" spans="2:7">
      <c r="B450" s="5" t="s">
        <v>1013</v>
      </c>
      <c r="C450" s="2" t="s">
        <v>1014</v>
      </c>
      <c r="D450" s="6" t="s">
        <v>135</v>
      </c>
      <c r="E450" s="28">
        <v>3224</v>
      </c>
      <c r="F450" s="2" t="s">
        <v>7</v>
      </c>
      <c r="G450" s="7" t="s">
        <v>8</v>
      </c>
    </row>
    <row r="451" spans="2:7">
      <c r="B451" s="5" t="s">
        <v>1015</v>
      </c>
      <c r="C451" s="2" t="s">
        <v>1016</v>
      </c>
      <c r="D451" s="6" t="s">
        <v>1017</v>
      </c>
      <c r="E451" s="28">
        <v>14520</v>
      </c>
      <c r="F451" s="2" t="s">
        <v>7</v>
      </c>
      <c r="G451" s="7" t="s">
        <v>7</v>
      </c>
    </row>
    <row r="452" spans="2:7">
      <c r="B452" s="14">
        <v>446</v>
      </c>
      <c r="C452" s="2" t="s">
        <v>1018</v>
      </c>
      <c r="D452" s="6" t="s">
        <v>1019</v>
      </c>
      <c r="E452" s="28">
        <v>9035</v>
      </c>
      <c r="F452" s="2" t="s">
        <v>7</v>
      </c>
      <c r="G452" s="7" t="s">
        <v>25</v>
      </c>
    </row>
    <row r="453" spans="2:7">
      <c r="B453" s="5" t="s">
        <v>1020</v>
      </c>
      <c r="C453" s="2" t="s">
        <v>1021</v>
      </c>
      <c r="D453" s="6" t="s">
        <v>491</v>
      </c>
      <c r="E453" s="28">
        <f>SUM(D453*9)</f>
        <v>2547</v>
      </c>
      <c r="F453" s="2" t="s">
        <v>7</v>
      </c>
      <c r="G453" s="7" t="s">
        <v>8</v>
      </c>
    </row>
    <row r="454" spans="2:7">
      <c r="B454" s="5" t="s">
        <v>218</v>
      </c>
      <c r="C454" s="2" t="s">
        <v>1022</v>
      </c>
      <c r="D454" s="6" t="s">
        <v>1023</v>
      </c>
      <c r="E454" s="28">
        <v>6195</v>
      </c>
      <c r="F454" s="2" t="s">
        <v>7</v>
      </c>
      <c r="G454" s="7" t="s">
        <v>31</v>
      </c>
    </row>
    <row r="455" spans="2:7">
      <c r="B455" s="5" t="s">
        <v>124</v>
      </c>
      <c r="C455" s="2" t="s">
        <v>1024</v>
      </c>
      <c r="D455" s="6" t="s">
        <v>1025</v>
      </c>
      <c r="E455" s="28">
        <v>6542</v>
      </c>
      <c r="F455" s="2" t="s">
        <v>7</v>
      </c>
      <c r="G455" s="7" t="s">
        <v>31</v>
      </c>
    </row>
    <row r="456" spans="2:7">
      <c r="B456" s="14">
        <v>450</v>
      </c>
      <c r="C456" s="2" t="s">
        <v>1026</v>
      </c>
      <c r="D456" s="6" t="s">
        <v>514</v>
      </c>
      <c r="E456" s="28">
        <v>4042</v>
      </c>
      <c r="F456" s="2" t="s">
        <v>7</v>
      </c>
      <c r="G456" s="4" t="s">
        <v>1027</v>
      </c>
    </row>
    <row r="457" spans="2:7">
      <c r="B457" s="5" t="s">
        <v>214</v>
      </c>
      <c r="C457" s="2" t="s">
        <v>1028</v>
      </c>
      <c r="D457" s="6" t="s">
        <v>578</v>
      </c>
      <c r="E457" s="28">
        <v>2990</v>
      </c>
      <c r="F457" s="2" t="s">
        <v>7</v>
      </c>
      <c r="G457" s="4" t="s">
        <v>1027</v>
      </c>
    </row>
    <row r="458" spans="2:7">
      <c r="B458" s="5" t="s">
        <v>1029</v>
      </c>
      <c r="C458" s="2" t="s">
        <v>1030</v>
      </c>
      <c r="D458" s="6" t="s">
        <v>211</v>
      </c>
      <c r="E458" s="28">
        <v>1541</v>
      </c>
      <c r="F458" s="2" t="s">
        <v>7</v>
      </c>
      <c r="G458" s="4" t="s">
        <v>1027</v>
      </c>
    </row>
    <row r="459" spans="2:7">
      <c r="B459" s="5" t="s">
        <v>1031</v>
      </c>
      <c r="C459" s="2" t="s">
        <v>1032</v>
      </c>
      <c r="D459" s="6" t="s">
        <v>580</v>
      </c>
      <c r="E459" s="28">
        <v>4031</v>
      </c>
      <c r="F459" s="2" t="s">
        <v>7</v>
      </c>
      <c r="G459" s="4" t="s">
        <v>1027</v>
      </c>
    </row>
    <row r="460" spans="2:7">
      <c r="B460" s="5" t="s">
        <v>1033</v>
      </c>
      <c r="C460" s="2" t="s">
        <v>1034</v>
      </c>
      <c r="D460" s="6" t="s">
        <v>1035</v>
      </c>
      <c r="E460" s="28">
        <v>53818</v>
      </c>
      <c r="F460" s="2" t="s">
        <v>7</v>
      </c>
      <c r="G460" s="4" t="s">
        <v>1027</v>
      </c>
    </row>
    <row r="461" spans="2:7">
      <c r="B461" s="5" t="s">
        <v>294</v>
      </c>
      <c r="C461" s="2" t="s">
        <v>1036</v>
      </c>
      <c r="D461" s="6" t="s">
        <v>393</v>
      </c>
      <c r="E461" s="28">
        <v>4244</v>
      </c>
      <c r="F461" s="2" t="s">
        <v>7</v>
      </c>
      <c r="G461" s="4" t="s">
        <v>1027</v>
      </c>
    </row>
    <row r="462" spans="2:7">
      <c r="B462" s="5" t="s">
        <v>57</v>
      </c>
      <c r="C462" s="2" t="s">
        <v>1037</v>
      </c>
      <c r="D462" s="6" t="s">
        <v>821</v>
      </c>
      <c r="E462" s="28">
        <v>5583</v>
      </c>
      <c r="F462" s="2" t="s">
        <v>7</v>
      </c>
      <c r="G462" s="4" t="s">
        <v>1027</v>
      </c>
    </row>
    <row r="463" spans="2:7">
      <c r="B463" s="5" t="s">
        <v>1038</v>
      </c>
      <c r="C463" s="2" t="s">
        <v>1039</v>
      </c>
      <c r="D463" s="6" t="s">
        <v>530</v>
      </c>
      <c r="E463" s="28">
        <v>2424</v>
      </c>
      <c r="F463" s="2" t="s">
        <v>7</v>
      </c>
      <c r="G463" s="4" t="s">
        <v>1027</v>
      </c>
    </row>
    <row r="464" spans="2:7">
      <c r="B464" s="5" t="s">
        <v>1040</v>
      </c>
      <c r="C464" s="2" t="s">
        <v>1041</v>
      </c>
      <c r="D464" s="6" t="s">
        <v>117</v>
      </c>
      <c r="E464" s="28">
        <f>SUM(D464*9)</f>
        <v>1845</v>
      </c>
      <c r="F464" s="2" t="s">
        <v>30</v>
      </c>
      <c r="G464" s="4" t="s">
        <v>1027</v>
      </c>
    </row>
    <row r="465" spans="2:7">
      <c r="B465" s="5" t="s">
        <v>84</v>
      </c>
      <c r="C465" s="2" t="s">
        <v>1042</v>
      </c>
      <c r="D465" s="6" t="s">
        <v>278</v>
      </c>
      <c r="E465" s="28">
        <v>777</v>
      </c>
      <c r="F465" s="2" t="s">
        <v>17</v>
      </c>
      <c r="G465" s="4" t="s">
        <v>1027</v>
      </c>
    </row>
    <row r="466" spans="2:7">
      <c r="B466" s="5" t="s">
        <v>636</v>
      </c>
      <c r="C466" s="2" t="s">
        <v>1043</v>
      </c>
      <c r="D466" s="6" t="s">
        <v>414</v>
      </c>
      <c r="E466" s="28">
        <v>847</v>
      </c>
      <c r="F466" s="2" t="s">
        <v>30</v>
      </c>
      <c r="G466" s="4" t="s">
        <v>1027</v>
      </c>
    </row>
    <row r="467" spans="2:7">
      <c r="B467" s="5" t="s">
        <v>1044</v>
      </c>
      <c r="C467" s="2" t="s">
        <v>1045</v>
      </c>
      <c r="D467" s="6" t="s">
        <v>335</v>
      </c>
      <c r="E467" s="28">
        <v>815</v>
      </c>
      <c r="F467" s="2" t="s">
        <v>17</v>
      </c>
      <c r="G467" s="4" t="s">
        <v>1027</v>
      </c>
    </row>
    <row r="468" spans="2:7">
      <c r="B468" s="5" t="s">
        <v>1046</v>
      </c>
      <c r="C468" s="2" t="s">
        <v>1047</v>
      </c>
      <c r="D468" s="6" t="s">
        <v>193</v>
      </c>
      <c r="E468" s="28">
        <v>513</v>
      </c>
      <c r="F468" s="2" t="s">
        <v>7</v>
      </c>
      <c r="G468" s="4" t="s">
        <v>1027</v>
      </c>
    </row>
    <row r="469" spans="2:7">
      <c r="B469" s="5" t="s">
        <v>1048</v>
      </c>
      <c r="C469" s="2" t="s">
        <v>1049</v>
      </c>
      <c r="D469" s="6" t="s">
        <v>95</v>
      </c>
      <c r="E469" s="28">
        <f>SUM(D469*9)</f>
        <v>2250</v>
      </c>
      <c r="F469" s="2" t="s">
        <v>30</v>
      </c>
      <c r="G469" s="4" t="s">
        <v>1027</v>
      </c>
    </row>
    <row r="470" spans="2:7">
      <c r="B470" s="5" t="s">
        <v>1050</v>
      </c>
      <c r="C470" s="2" t="s">
        <v>1051</v>
      </c>
      <c r="D470" s="6" t="s">
        <v>174</v>
      </c>
      <c r="E470" s="28">
        <f>SUM(D470*9)</f>
        <v>1980</v>
      </c>
      <c r="F470" s="2" t="s">
        <v>30</v>
      </c>
      <c r="G470" s="4" t="s">
        <v>1027</v>
      </c>
    </row>
    <row r="471" spans="2:7" ht="15.75" thickBot="1">
      <c r="B471" s="9" t="s">
        <v>1052</v>
      </c>
      <c r="C471" s="10" t="s">
        <v>1053</v>
      </c>
      <c r="D471" s="15" t="s">
        <v>211</v>
      </c>
      <c r="E471" s="28">
        <f>SUM(D471*9)</f>
        <v>1035</v>
      </c>
      <c r="F471" s="10" t="s">
        <v>7</v>
      </c>
      <c r="G471" s="4" t="s">
        <v>1027</v>
      </c>
    </row>
    <row r="472" spans="2:7" ht="15.75" thickBot="1">
      <c r="B472" s="16"/>
      <c r="C472" s="17"/>
      <c r="D472" s="18">
        <v>214429</v>
      </c>
      <c r="E472" s="19">
        <f>SUM(E7:E471)</f>
        <v>3136233</v>
      </c>
      <c r="F472" s="119"/>
      <c r="G472" s="120"/>
    </row>
    <row r="473" spans="2:7">
      <c r="B473" s="20"/>
    </row>
    <row r="474" spans="2:7">
      <c r="B474" s="20"/>
    </row>
  </sheetData>
  <mergeCells count="9">
    <mergeCell ref="F339:G339"/>
    <mergeCell ref="G382:G383"/>
    <mergeCell ref="F472:G472"/>
    <mergeCell ref="G207:G208"/>
    <mergeCell ref="B2:G4"/>
    <mergeCell ref="B5:G5"/>
    <mergeCell ref="G116:G117"/>
    <mergeCell ref="F168:G168"/>
    <mergeCell ref="B251:B25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1"/>
  <sheetViews>
    <sheetView topLeftCell="C22" workbookViewId="0">
      <selection activeCell="C50" sqref="C50:E51"/>
    </sheetView>
  </sheetViews>
  <sheetFormatPr defaultRowHeight="15"/>
  <cols>
    <col min="1" max="1" width="4" customWidth="1"/>
    <col min="2" max="2" width="4.85546875" customWidth="1"/>
    <col min="3" max="3" width="24.28515625" customWidth="1"/>
    <col min="4" max="5" width="13.85546875" bestFit="1" customWidth="1"/>
    <col min="6" max="6" width="11.7109375" bestFit="1" customWidth="1"/>
    <col min="7" max="7" width="13.7109375" customWidth="1"/>
    <col min="8" max="8" width="16.42578125" customWidth="1"/>
    <col min="9" max="9" width="13.5703125" customWidth="1"/>
    <col min="10" max="10" width="10.140625" bestFit="1" customWidth="1"/>
    <col min="11" max="12" width="12.7109375" bestFit="1" customWidth="1"/>
    <col min="13" max="14" width="13.85546875" bestFit="1" customWidth="1"/>
    <col min="15" max="16" width="14.85546875" bestFit="1" customWidth="1"/>
    <col min="17" max="17" width="12.7109375" bestFit="1" customWidth="1"/>
    <col min="18" max="18" width="11.85546875" customWidth="1"/>
  </cols>
  <sheetData>
    <row r="1" spans="2:18" ht="15.75" thickBot="1"/>
    <row r="2" spans="2:18">
      <c r="B2" s="132" t="s">
        <v>1054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2:18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2:18" ht="36">
      <c r="B4" s="21" t="s">
        <v>1055</v>
      </c>
      <c r="C4" s="22" t="s">
        <v>1056</v>
      </c>
      <c r="D4" s="23" t="s">
        <v>1057</v>
      </c>
      <c r="E4" s="23" t="s">
        <v>1058</v>
      </c>
      <c r="F4" s="23" t="s">
        <v>1059</v>
      </c>
      <c r="G4" s="23" t="s">
        <v>1060</v>
      </c>
      <c r="H4" s="23" t="s">
        <v>1061</v>
      </c>
      <c r="I4" s="23" t="s">
        <v>1062</v>
      </c>
      <c r="J4" s="23" t="s">
        <v>1063</v>
      </c>
      <c r="K4" s="23" t="s">
        <v>1064</v>
      </c>
      <c r="L4" s="23" t="s">
        <v>1065</v>
      </c>
      <c r="M4" s="23" t="s">
        <v>1066</v>
      </c>
      <c r="N4" s="23" t="s">
        <v>1067</v>
      </c>
      <c r="O4" s="23" t="s">
        <v>1075</v>
      </c>
      <c r="P4" s="23" t="s">
        <v>1074</v>
      </c>
    </row>
    <row r="5" spans="2:18">
      <c r="B5" s="31">
        <v>1</v>
      </c>
      <c r="C5" s="30" t="s">
        <v>1068</v>
      </c>
      <c r="D5" s="56">
        <v>3136233</v>
      </c>
      <c r="E5" s="56">
        <v>5</v>
      </c>
      <c r="F5" s="56">
        <f>E5*4</f>
        <v>20</v>
      </c>
      <c r="G5" s="68">
        <f>D5*E5</f>
        <v>15681165</v>
      </c>
      <c r="H5" s="68">
        <f>F5*D5</f>
        <v>62724660</v>
      </c>
      <c r="I5" s="54">
        <v>10000</v>
      </c>
      <c r="J5" s="32" t="s">
        <v>1069</v>
      </c>
      <c r="K5" s="63">
        <v>28.51</v>
      </c>
      <c r="L5" s="67">
        <f>SUM(K5*1.19)</f>
        <v>33.926900000000003</v>
      </c>
      <c r="M5" s="62">
        <f t="shared" ref="M5:M10" si="0">H5*K5/1000</f>
        <v>1788280.0566000002</v>
      </c>
      <c r="N5" s="62">
        <f>SUM(M5*1.19)</f>
        <v>2128053.2673540004</v>
      </c>
      <c r="O5" s="142">
        <f>M17*12</f>
        <v>33206041.463399999</v>
      </c>
      <c r="P5" s="145">
        <f>N17*12</f>
        <v>39515189.341445997</v>
      </c>
      <c r="Q5" s="131"/>
      <c r="R5" s="33"/>
    </row>
    <row r="6" spans="2:18">
      <c r="B6" s="31">
        <v>2</v>
      </c>
      <c r="C6" s="29" t="s">
        <v>1070</v>
      </c>
      <c r="D6" s="56">
        <v>1072145</v>
      </c>
      <c r="E6" s="56">
        <v>3</v>
      </c>
      <c r="F6" s="56">
        <f>E6*4</f>
        <v>12</v>
      </c>
      <c r="G6" s="68">
        <f>D6*E6</f>
        <v>3216435</v>
      </c>
      <c r="H6" s="68">
        <f>F6*D6</f>
        <v>12865740</v>
      </c>
      <c r="I6" s="54">
        <f>8000*6.5*2.5</f>
        <v>130000</v>
      </c>
      <c r="J6" s="32" t="s">
        <v>1069</v>
      </c>
      <c r="K6" s="63">
        <f>20.36</f>
        <v>20.36</v>
      </c>
      <c r="L6" s="67">
        <f t="shared" ref="L6:L12" si="1">SUM(K6*1.19)</f>
        <v>24.228399999999997</v>
      </c>
      <c r="M6" s="62">
        <f t="shared" si="0"/>
        <v>261946.4664</v>
      </c>
      <c r="N6" s="62">
        <f t="shared" ref="N6:N12" si="2">SUM(M6*1.19)</f>
        <v>311716.29501599999</v>
      </c>
      <c r="O6" s="143"/>
      <c r="P6" s="146"/>
      <c r="Q6" s="131"/>
      <c r="R6" s="33"/>
    </row>
    <row r="7" spans="2:18">
      <c r="B7" s="31">
        <v>3</v>
      </c>
      <c r="C7" s="29" t="s">
        <v>1081</v>
      </c>
      <c r="D7" s="56">
        <v>1715432</v>
      </c>
      <c r="E7" s="56">
        <v>3</v>
      </c>
      <c r="F7" s="56">
        <f>E7*4</f>
        <v>12</v>
      </c>
      <c r="G7" s="68">
        <f>D7*E7</f>
        <v>5146296</v>
      </c>
      <c r="H7" s="68">
        <f>F7*D7</f>
        <v>20585184</v>
      </c>
      <c r="I7" s="54">
        <f>15000*5.5*4</f>
        <v>330000</v>
      </c>
      <c r="J7" s="32" t="s">
        <v>1069</v>
      </c>
      <c r="K7" s="63">
        <f>7.46</f>
        <v>7.46</v>
      </c>
      <c r="L7" s="67">
        <f t="shared" si="1"/>
        <v>8.8773999999999997</v>
      </c>
      <c r="M7" s="62">
        <f t="shared" si="0"/>
        <v>153565.47263999999</v>
      </c>
      <c r="N7" s="62">
        <f t="shared" si="2"/>
        <v>182742.91244159997</v>
      </c>
      <c r="O7" s="143"/>
      <c r="P7" s="146"/>
      <c r="Q7" s="33"/>
      <c r="R7" s="33"/>
    </row>
    <row r="8" spans="2:18">
      <c r="B8" s="31">
        <v>4</v>
      </c>
      <c r="C8" s="25" t="s">
        <v>1071</v>
      </c>
      <c r="D8" s="57">
        <v>321643.5</v>
      </c>
      <c r="E8" s="56">
        <f>1/4</f>
        <v>0.25</v>
      </c>
      <c r="F8" s="56">
        <v>1</v>
      </c>
      <c r="G8" s="68">
        <f>D8/4</f>
        <v>80410.875</v>
      </c>
      <c r="H8" s="68">
        <f>G8*4</f>
        <v>321643.5</v>
      </c>
      <c r="I8" s="54">
        <v>350</v>
      </c>
      <c r="J8" s="26" t="s">
        <v>1072</v>
      </c>
      <c r="K8" s="63">
        <f>152.26</f>
        <v>152.26</v>
      </c>
      <c r="L8" s="67">
        <f t="shared" si="1"/>
        <v>181.18939999999998</v>
      </c>
      <c r="M8" s="62">
        <f t="shared" si="0"/>
        <v>48973.439309999994</v>
      </c>
      <c r="N8" s="62">
        <f t="shared" si="2"/>
        <v>58278.392778899994</v>
      </c>
      <c r="O8" s="143"/>
      <c r="P8" s="146"/>
      <c r="Q8" s="33"/>
      <c r="R8" s="33"/>
    </row>
    <row r="9" spans="2:18">
      <c r="B9" s="47">
        <v>5</v>
      </c>
      <c r="C9" s="45" t="s">
        <v>1082</v>
      </c>
      <c r="D9" s="58">
        <v>8309900</v>
      </c>
      <c r="E9" s="61">
        <v>2</v>
      </c>
      <c r="F9" s="61">
        <v>4</v>
      </c>
      <c r="G9" s="68">
        <f>D9/4</f>
        <v>2077475</v>
      </c>
      <c r="H9" s="68">
        <f>G9*4</f>
        <v>8309900</v>
      </c>
      <c r="I9" s="53">
        <v>260000</v>
      </c>
      <c r="J9" s="46" t="s">
        <v>1072</v>
      </c>
      <c r="K9" s="64">
        <v>13.57</v>
      </c>
      <c r="L9" s="67">
        <f t="shared" si="1"/>
        <v>16.148299999999999</v>
      </c>
      <c r="M9" s="62">
        <f t="shared" si="0"/>
        <v>112765.34299999999</v>
      </c>
      <c r="N9" s="62">
        <f t="shared" si="2"/>
        <v>134190.75816999999</v>
      </c>
      <c r="O9" s="143"/>
      <c r="P9" s="146"/>
      <c r="Q9" s="33"/>
      <c r="R9" s="33"/>
    </row>
    <row r="10" spans="2:18" ht="30">
      <c r="B10" s="31">
        <v>6</v>
      </c>
      <c r="C10" s="49" t="s">
        <v>1083</v>
      </c>
      <c r="D10" s="59">
        <v>724636</v>
      </c>
      <c r="E10" s="59">
        <v>4</v>
      </c>
      <c r="F10" s="59">
        <v>16</v>
      </c>
      <c r="G10" s="59">
        <f>D10*E10</f>
        <v>2898544</v>
      </c>
      <c r="H10" s="59">
        <f t="shared" ref="H10:H12" si="3">F10*D10</f>
        <v>11594176</v>
      </c>
      <c r="I10" s="55">
        <v>150000</v>
      </c>
      <c r="J10" s="48" t="s">
        <v>1072</v>
      </c>
      <c r="K10" s="65">
        <v>19</v>
      </c>
      <c r="L10" s="67">
        <f t="shared" si="1"/>
        <v>22.61</v>
      </c>
      <c r="M10" s="56">
        <f t="shared" si="0"/>
        <v>220289.34400000001</v>
      </c>
      <c r="N10" s="56">
        <f t="shared" si="2"/>
        <v>262144.31936000002</v>
      </c>
      <c r="O10" s="143"/>
      <c r="P10" s="146"/>
      <c r="Q10" s="33"/>
      <c r="R10" s="33"/>
    </row>
    <row r="11" spans="2:18" ht="27.75" customHeight="1">
      <c r="B11" s="34">
        <v>7</v>
      </c>
      <c r="C11" s="50" t="s">
        <v>1084</v>
      </c>
      <c r="D11" s="60">
        <v>2000</v>
      </c>
      <c r="E11" s="60">
        <v>0.25</v>
      </c>
      <c r="F11" s="60">
        <v>1</v>
      </c>
      <c r="G11" s="59">
        <f t="shared" ref="G11:G12" si="4">D11*E11</f>
        <v>500</v>
      </c>
      <c r="H11" s="59">
        <f t="shared" si="3"/>
        <v>2000</v>
      </c>
      <c r="I11" s="52">
        <v>2000</v>
      </c>
      <c r="J11" s="46" t="s">
        <v>1086</v>
      </c>
      <c r="K11" s="64">
        <v>16</v>
      </c>
      <c r="L11" s="67">
        <f t="shared" si="1"/>
        <v>19.04</v>
      </c>
      <c r="M11" s="58">
        <f>SUM(H11*K11)</f>
        <v>32000</v>
      </c>
      <c r="N11" s="56">
        <f t="shared" si="2"/>
        <v>38080</v>
      </c>
      <c r="O11" s="143"/>
      <c r="P11" s="146"/>
      <c r="Q11" s="33"/>
      <c r="R11" s="33"/>
    </row>
    <row r="12" spans="2:18" ht="60">
      <c r="B12" s="34">
        <v>8</v>
      </c>
      <c r="C12" s="51" t="s">
        <v>1085</v>
      </c>
      <c r="D12" s="58">
        <v>2500</v>
      </c>
      <c r="E12" s="58">
        <v>1</v>
      </c>
      <c r="F12" s="58">
        <v>2</v>
      </c>
      <c r="G12" s="59">
        <f t="shared" si="4"/>
        <v>2500</v>
      </c>
      <c r="H12" s="59">
        <f t="shared" si="3"/>
        <v>5000</v>
      </c>
      <c r="I12" s="35">
        <v>693</v>
      </c>
      <c r="J12" s="36" t="s">
        <v>1076</v>
      </c>
      <c r="K12" s="66">
        <v>29.87</v>
      </c>
      <c r="L12" s="67">
        <f t="shared" si="1"/>
        <v>35.545299999999997</v>
      </c>
      <c r="M12" s="58">
        <f>SUM(H12*K12)</f>
        <v>149350</v>
      </c>
      <c r="N12" s="56">
        <f t="shared" si="2"/>
        <v>177726.5</v>
      </c>
      <c r="O12" s="143"/>
      <c r="P12" s="146"/>
      <c r="Q12" s="33"/>
      <c r="R12" s="33"/>
    </row>
    <row r="13" spans="2:18">
      <c r="B13" s="34"/>
      <c r="C13" s="35"/>
      <c r="D13" s="35"/>
      <c r="E13" s="35"/>
      <c r="F13" s="35"/>
      <c r="G13" s="35"/>
      <c r="H13" s="35"/>
      <c r="I13" s="35"/>
      <c r="J13" s="38"/>
      <c r="K13" s="37"/>
      <c r="L13" s="37"/>
      <c r="M13" s="35"/>
      <c r="N13" s="35"/>
      <c r="O13" s="143"/>
      <c r="P13" s="146"/>
      <c r="Q13" s="33"/>
      <c r="R13" s="33"/>
    </row>
    <row r="14" spans="2:18">
      <c r="B14" s="34"/>
      <c r="C14" s="35"/>
      <c r="D14" s="35"/>
      <c r="E14" s="35"/>
      <c r="F14" s="35"/>
      <c r="G14" s="35"/>
      <c r="H14" s="35"/>
      <c r="I14" s="35"/>
      <c r="J14" s="38"/>
      <c r="K14" s="37"/>
      <c r="L14" s="37"/>
      <c r="M14" s="35"/>
      <c r="N14" s="35"/>
      <c r="O14" s="143"/>
      <c r="P14" s="146"/>
      <c r="Q14" s="33"/>
      <c r="R14" s="33"/>
    </row>
    <row r="15" spans="2:18">
      <c r="B15" s="34"/>
      <c r="C15" s="35"/>
      <c r="D15" s="35"/>
      <c r="E15" s="35"/>
      <c r="F15" s="35"/>
      <c r="G15" s="35"/>
      <c r="H15" s="35"/>
      <c r="I15" s="35"/>
      <c r="J15" s="38"/>
      <c r="K15" s="37"/>
      <c r="L15" s="37"/>
      <c r="M15" s="35"/>
      <c r="N15" s="35"/>
      <c r="O15" s="143"/>
      <c r="P15" s="146"/>
      <c r="Q15" s="33"/>
      <c r="R15" s="33"/>
    </row>
    <row r="16" spans="2:18">
      <c r="B16" s="24">
        <v>5</v>
      </c>
      <c r="O16" s="143"/>
      <c r="P16" s="146"/>
      <c r="Q16" s="33"/>
      <c r="R16" s="33"/>
    </row>
    <row r="17" spans="2:18" ht="15.75" thickBot="1">
      <c r="B17" s="140" t="s">
        <v>1073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27">
        <f>SUM(M5:M15)</f>
        <v>2767170.1219500001</v>
      </c>
      <c r="N17" s="27">
        <f t="shared" ref="N17" si="5">M17*19/100+M17</f>
        <v>3292932.4451204999</v>
      </c>
      <c r="O17" s="144"/>
      <c r="P17" s="147"/>
      <c r="Q17" s="33"/>
      <c r="R17" s="33"/>
    </row>
    <row r="21" spans="2:18" ht="15.75" thickBot="1"/>
    <row r="22" spans="2:18" ht="90">
      <c r="B22" s="51" t="s">
        <v>1087</v>
      </c>
      <c r="C22" s="51" t="s">
        <v>1088</v>
      </c>
      <c r="D22" s="51" t="s">
        <v>1089</v>
      </c>
      <c r="E22" s="69" t="s">
        <v>1090</v>
      </c>
      <c r="F22" s="69" t="s">
        <v>1091</v>
      </c>
      <c r="G22" s="70" t="s">
        <v>1092</v>
      </c>
      <c r="H22" s="71" t="s">
        <v>1093</v>
      </c>
      <c r="I22" s="72" t="s">
        <v>1094</v>
      </c>
      <c r="J22" s="70" t="s">
        <v>1095</v>
      </c>
      <c r="K22" s="73" t="s">
        <v>1096</v>
      </c>
      <c r="L22" s="74"/>
    </row>
    <row r="23" spans="2:18">
      <c r="B23" s="45">
        <v>1</v>
      </c>
      <c r="C23" s="45" t="s">
        <v>1097</v>
      </c>
      <c r="D23" s="52">
        <v>6767.08</v>
      </c>
      <c r="E23" s="52">
        <v>1608</v>
      </c>
      <c r="F23" s="52">
        <f>SUM(D23-E23)</f>
        <v>5159.08</v>
      </c>
      <c r="G23" s="52">
        <f>SUM(F23-H23)</f>
        <v>4643.1719999999996</v>
      </c>
      <c r="H23" s="45">
        <f>SUM(F23*10%)</f>
        <v>515.90800000000002</v>
      </c>
      <c r="I23" s="52">
        <f>SUM(L23*10.03)</f>
        <v>1346928.7</v>
      </c>
      <c r="J23" s="52">
        <f>SUM(H23*49.66)</f>
        <v>25619.991279999998</v>
      </c>
      <c r="L23" s="75">
        <v>134290</v>
      </c>
    </row>
    <row r="24" spans="2:18">
      <c r="B24" s="45">
        <v>2</v>
      </c>
      <c r="C24" s="45" t="s">
        <v>1098</v>
      </c>
      <c r="D24" s="52">
        <v>6244.88</v>
      </c>
      <c r="E24" s="52">
        <v>1546</v>
      </c>
      <c r="F24" s="52">
        <f t="shared" ref="F24:F36" si="6">SUM(D24-E24)</f>
        <v>4698.88</v>
      </c>
      <c r="G24" s="52">
        <f t="shared" ref="G24:G34" si="7">SUM(F24-H24)</f>
        <v>4228.9920000000002</v>
      </c>
      <c r="H24" s="45">
        <f t="shared" ref="H24:H34" si="8">SUM(F24*10%)</f>
        <v>469.88800000000003</v>
      </c>
      <c r="I24" s="52">
        <f>SUM(L24*10.03)</f>
        <v>1346928.7</v>
      </c>
      <c r="J24" s="52">
        <f t="shared" ref="J24:J34" si="9">SUM(H24*49.66)</f>
        <v>23334.638080000001</v>
      </c>
      <c r="L24" s="75">
        <v>134290</v>
      </c>
    </row>
    <row r="25" spans="2:18">
      <c r="B25" s="45">
        <v>3</v>
      </c>
      <c r="C25" s="45" t="s">
        <v>1099</v>
      </c>
      <c r="D25" s="52">
        <v>7943.32</v>
      </c>
      <c r="E25" s="52">
        <v>1714</v>
      </c>
      <c r="F25" s="52">
        <f t="shared" si="6"/>
        <v>6229.32</v>
      </c>
      <c r="G25" s="52">
        <f t="shared" si="7"/>
        <v>5606.3879999999999</v>
      </c>
      <c r="H25" s="45">
        <f t="shared" si="8"/>
        <v>622.93200000000002</v>
      </c>
      <c r="I25" s="52">
        <f t="shared" ref="I25:I34" si="10">SUM(L25*10.03)</f>
        <v>1346928.7</v>
      </c>
      <c r="J25" s="52">
        <f t="shared" si="9"/>
        <v>30934.80312</v>
      </c>
      <c r="L25" s="75">
        <v>134290</v>
      </c>
    </row>
    <row r="26" spans="2:18">
      <c r="B26" s="45">
        <v>4</v>
      </c>
      <c r="C26" s="45" t="s">
        <v>1100</v>
      </c>
      <c r="D26" s="52">
        <v>7748.68</v>
      </c>
      <c r="E26" s="52">
        <v>1633</v>
      </c>
      <c r="F26" s="52">
        <f t="shared" si="6"/>
        <v>6115.68</v>
      </c>
      <c r="G26" s="52">
        <f t="shared" si="7"/>
        <v>5504.1120000000001</v>
      </c>
      <c r="H26" s="45">
        <f t="shared" si="8"/>
        <v>611.5680000000001</v>
      </c>
      <c r="I26" s="52">
        <f t="shared" si="10"/>
        <v>1346928.7</v>
      </c>
      <c r="J26" s="52">
        <f t="shared" si="9"/>
        <v>30370.466880000004</v>
      </c>
      <c r="L26" s="75">
        <v>134290</v>
      </c>
    </row>
    <row r="27" spans="2:18">
      <c r="B27" s="45">
        <v>5</v>
      </c>
      <c r="C27" s="45" t="s">
        <v>1101</v>
      </c>
      <c r="D27" s="52">
        <v>9129.9</v>
      </c>
      <c r="E27" s="52">
        <v>1892</v>
      </c>
      <c r="F27" s="52">
        <f t="shared" si="6"/>
        <v>7237.9</v>
      </c>
      <c r="G27" s="52">
        <f t="shared" si="7"/>
        <v>6514.11</v>
      </c>
      <c r="H27" s="45">
        <f t="shared" si="8"/>
        <v>723.79</v>
      </c>
      <c r="I27" s="52">
        <f t="shared" si="10"/>
        <v>1346928.7</v>
      </c>
      <c r="J27" s="52">
        <f t="shared" si="9"/>
        <v>35943.411399999997</v>
      </c>
      <c r="L27" s="75">
        <v>134290</v>
      </c>
    </row>
    <row r="28" spans="2:18">
      <c r="B28" s="45">
        <v>6</v>
      </c>
      <c r="C28" s="45" t="s">
        <v>1102</v>
      </c>
      <c r="D28" s="52">
        <v>7396.16</v>
      </c>
      <c r="E28" s="52">
        <v>1910</v>
      </c>
      <c r="F28" s="52">
        <f t="shared" si="6"/>
        <v>5486.16</v>
      </c>
      <c r="G28" s="52">
        <f t="shared" si="7"/>
        <v>4937.5439999999999</v>
      </c>
      <c r="H28" s="45">
        <f t="shared" si="8"/>
        <v>548.61599999999999</v>
      </c>
      <c r="I28" s="52">
        <f t="shared" si="10"/>
        <v>1346928.7</v>
      </c>
      <c r="J28" s="52">
        <f t="shared" si="9"/>
        <v>27244.270559999997</v>
      </c>
      <c r="L28" s="75">
        <v>134290</v>
      </c>
    </row>
    <row r="29" spans="2:18">
      <c r="B29" s="45">
        <v>7</v>
      </c>
      <c r="C29" s="45" t="s">
        <v>1103</v>
      </c>
      <c r="D29" s="52">
        <v>8227.19</v>
      </c>
      <c r="E29" s="52">
        <v>1922</v>
      </c>
      <c r="F29" s="52">
        <f t="shared" si="6"/>
        <v>6305.1900000000005</v>
      </c>
      <c r="G29" s="52">
        <f t="shared" si="7"/>
        <v>5674.6710000000003</v>
      </c>
      <c r="H29" s="45">
        <f t="shared" si="8"/>
        <v>630.51900000000012</v>
      </c>
      <c r="I29" s="52">
        <f t="shared" si="10"/>
        <v>1346928.7</v>
      </c>
      <c r="J29" s="52">
        <f t="shared" si="9"/>
        <v>31311.573540000005</v>
      </c>
      <c r="L29" s="75">
        <v>134290</v>
      </c>
    </row>
    <row r="30" spans="2:18">
      <c r="B30" s="45">
        <v>8</v>
      </c>
      <c r="C30" s="45" t="s">
        <v>1104</v>
      </c>
      <c r="D30" s="52">
        <v>6021.81</v>
      </c>
      <c r="E30" s="52">
        <v>1841</v>
      </c>
      <c r="F30" s="52">
        <f t="shared" si="6"/>
        <v>4180.8100000000004</v>
      </c>
      <c r="G30" s="52">
        <f t="shared" si="7"/>
        <v>3762.7290000000003</v>
      </c>
      <c r="H30" s="45">
        <f t="shared" si="8"/>
        <v>418.08100000000007</v>
      </c>
      <c r="I30" s="52">
        <f t="shared" si="10"/>
        <v>1346928.7</v>
      </c>
      <c r="J30" s="52">
        <f t="shared" si="9"/>
        <v>20761.902460000001</v>
      </c>
      <c r="L30" s="75">
        <v>134290</v>
      </c>
    </row>
    <row r="31" spans="2:18">
      <c r="B31" s="45">
        <v>9</v>
      </c>
      <c r="C31" s="45" t="s">
        <v>1105</v>
      </c>
      <c r="D31" s="52">
        <v>6889.49</v>
      </c>
      <c r="E31" s="52">
        <v>2002</v>
      </c>
      <c r="F31" s="52">
        <f t="shared" si="6"/>
        <v>4887.49</v>
      </c>
      <c r="G31" s="52">
        <f t="shared" si="7"/>
        <v>4398.741</v>
      </c>
      <c r="H31" s="45">
        <f t="shared" si="8"/>
        <v>488.74900000000002</v>
      </c>
      <c r="I31" s="52">
        <f t="shared" si="10"/>
        <v>1346928.7</v>
      </c>
      <c r="J31" s="52">
        <f t="shared" si="9"/>
        <v>24271.27534</v>
      </c>
      <c r="L31" s="75">
        <v>134290</v>
      </c>
    </row>
    <row r="32" spans="2:18">
      <c r="B32" s="45">
        <v>10</v>
      </c>
      <c r="C32" s="45" t="s">
        <v>1106</v>
      </c>
      <c r="D32" s="52">
        <v>7715.84</v>
      </c>
      <c r="E32" s="52">
        <v>2126</v>
      </c>
      <c r="F32" s="52">
        <f t="shared" si="6"/>
        <v>5589.84</v>
      </c>
      <c r="G32" s="52">
        <f t="shared" si="7"/>
        <v>5030.8559999999998</v>
      </c>
      <c r="H32" s="45">
        <f t="shared" si="8"/>
        <v>558.98400000000004</v>
      </c>
      <c r="I32" s="52">
        <f t="shared" si="10"/>
        <v>1346928.7</v>
      </c>
      <c r="J32" s="52">
        <f t="shared" si="9"/>
        <v>27759.14544</v>
      </c>
      <c r="L32" s="75">
        <v>134290</v>
      </c>
    </row>
    <row r="33" spans="2:12">
      <c r="B33" s="45">
        <v>11</v>
      </c>
      <c r="C33" s="45" t="s">
        <v>1107</v>
      </c>
      <c r="D33" s="52">
        <v>6994.24</v>
      </c>
      <c r="E33" s="52">
        <v>1786</v>
      </c>
      <c r="F33" s="52">
        <f t="shared" si="6"/>
        <v>5208.24</v>
      </c>
      <c r="G33" s="52">
        <f t="shared" si="7"/>
        <v>4687.4160000000002</v>
      </c>
      <c r="H33" s="45">
        <f t="shared" si="8"/>
        <v>520.82399999999996</v>
      </c>
      <c r="I33" s="52">
        <f t="shared" si="10"/>
        <v>1346928.7</v>
      </c>
      <c r="J33" s="52">
        <f t="shared" si="9"/>
        <v>25864.119839999996</v>
      </c>
      <c r="L33" s="75">
        <v>134290</v>
      </c>
    </row>
    <row r="34" spans="2:12">
      <c r="B34" s="45">
        <v>12</v>
      </c>
      <c r="C34" s="45" t="s">
        <v>1108</v>
      </c>
      <c r="D34" s="52">
        <v>6300</v>
      </c>
      <c r="E34" s="52">
        <v>1920</v>
      </c>
      <c r="F34" s="52">
        <f t="shared" si="6"/>
        <v>4380</v>
      </c>
      <c r="G34" s="52">
        <f t="shared" si="7"/>
        <v>3942</v>
      </c>
      <c r="H34" s="45">
        <f t="shared" si="8"/>
        <v>438</v>
      </c>
      <c r="I34" s="52">
        <f t="shared" si="10"/>
        <v>1346928.7</v>
      </c>
      <c r="J34" s="52">
        <f t="shared" si="9"/>
        <v>21751.079999999998</v>
      </c>
      <c r="L34" s="75">
        <v>134290</v>
      </c>
    </row>
    <row r="35" spans="2:12" ht="30.75" thickBot="1">
      <c r="C35" s="76" t="s">
        <v>1109</v>
      </c>
      <c r="D35" s="77"/>
      <c r="E35" s="78">
        <v>7000</v>
      </c>
      <c r="F35" s="52">
        <v>0</v>
      </c>
      <c r="G35" s="52">
        <v>0</v>
      </c>
      <c r="H35" s="52">
        <v>0</v>
      </c>
      <c r="I35" s="79">
        <v>1600000</v>
      </c>
      <c r="J35" s="52">
        <v>0</v>
      </c>
    </row>
    <row r="36" spans="2:12" ht="15.75" thickBot="1">
      <c r="B36" s="136" t="s">
        <v>1110</v>
      </c>
      <c r="C36" s="137"/>
      <c r="D36" s="80">
        <f>SUM(D23:D35)</f>
        <v>87378.590000000011</v>
      </c>
      <c r="E36" s="81">
        <f>SUM(E23:E35)</f>
        <v>28900</v>
      </c>
      <c r="F36" s="82">
        <f t="shared" si="6"/>
        <v>58478.590000000011</v>
      </c>
      <c r="G36" s="52">
        <f>SUM(G23:G35)</f>
        <v>58930.731</v>
      </c>
      <c r="H36" s="52">
        <f>SUM(H23:H35)</f>
        <v>6547.8590000000004</v>
      </c>
      <c r="I36" s="52">
        <f>SUM(I23:I35)</f>
        <v>17763144.399999999</v>
      </c>
      <c r="J36" s="83">
        <f>SUM(J23:J35)</f>
        <v>325166.67794000008</v>
      </c>
      <c r="K36" s="84">
        <f>SUM(I36:J36)</f>
        <v>18088311.077939998</v>
      </c>
    </row>
    <row r="37" spans="2:12" ht="15.75" thickBot="1">
      <c r="F37" s="85">
        <v>6506835</v>
      </c>
      <c r="L37" s="86">
        <f>SUM(K36+F37)</f>
        <v>24595146.077939998</v>
      </c>
    </row>
    <row r="39" spans="2:12" ht="15.75" thickBot="1"/>
    <row r="40" spans="2:12" ht="15.75" thickBot="1">
      <c r="C40" s="90" t="s">
        <v>1112</v>
      </c>
      <c r="D40" s="91" t="s">
        <v>1114</v>
      </c>
      <c r="E40" s="92" t="s">
        <v>1115</v>
      </c>
    </row>
    <row r="42" spans="2:12">
      <c r="C42" s="45" t="s">
        <v>1111</v>
      </c>
      <c r="D42" s="52">
        <v>3292932.45</v>
      </c>
      <c r="E42" s="52">
        <f>SUM(D42*12)</f>
        <v>39515189.400000006</v>
      </c>
      <c r="F42" s="77"/>
    </row>
    <row r="43" spans="2:12" ht="30">
      <c r="C43" s="50" t="s">
        <v>1113</v>
      </c>
      <c r="D43" s="52">
        <v>1507359.25</v>
      </c>
      <c r="E43" s="52">
        <f>SUM(D43*12)</f>
        <v>18088311</v>
      </c>
      <c r="F43" s="77"/>
    </row>
    <row r="44" spans="2:12">
      <c r="C44" s="45" t="s">
        <v>1125</v>
      </c>
      <c r="D44" s="52">
        <f>SUM(D42:D43)</f>
        <v>4800291.7</v>
      </c>
      <c r="E44" s="52">
        <f>SUM(E42:E43)</f>
        <v>57603500.400000006</v>
      </c>
      <c r="F44" s="77"/>
    </row>
    <row r="45" spans="2:12" ht="15.75" thickBot="1"/>
    <row r="46" spans="2:12" ht="15.75" thickBot="1">
      <c r="C46" s="136" t="s">
        <v>1116</v>
      </c>
      <c r="D46" s="137"/>
      <c r="E46" s="84">
        <v>57603500.399999999</v>
      </c>
    </row>
    <row r="49" spans="3:9" ht="15.75" thickBot="1"/>
    <row r="50" spans="3:9" ht="15.75" thickBot="1">
      <c r="C50" s="138" t="s">
        <v>1122</v>
      </c>
      <c r="D50" s="113" t="s">
        <v>1123</v>
      </c>
      <c r="E50" s="114" t="s">
        <v>1124</v>
      </c>
      <c r="F50" s="112"/>
      <c r="G50" s="112"/>
      <c r="H50" s="112"/>
      <c r="I50" s="112"/>
    </row>
    <row r="51" spans="3:9" ht="15.75" thickBot="1">
      <c r="C51" s="139"/>
      <c r="D51" s="115">
        <f>SUM(E51/1.19)</f>
        <v>96812605.714285716</v>
      </c>
      <c r="E51" s="84">
        <f>SUM(E46*2)</f>
        <v>115207000.8</v>
      </c>
      <c r="F51" s="112"/>
      <c r="G51" s="112"/>
      <c r="H51" s="112"/>
      <c r="I51" s="112"/>
    </row>
  </sheetData>
  <mergeCells count="8">
    <mergeCell ref="Q5:Q6"/>
    <mergeCell ref="B2:P3"/>
    <mergeCell ref="B36:C36"/>
    <mergeCell ref="C46:D46"/>
    <mergeCell ref="C50:C51"/>
    <mergeCell ref="B17:L17"/>
    <mergeCell ref="O5:O17"/>
    <mergeCell ref="P5:P17"/>
  </mergeCells>
  <pageMargins left="0.25" right="0.25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topLeftCell="A13" workbookViewId="0">
      <selection activeCell="H37" sqref="H37"/>
    </sheetView>
  </sheetViews>
  <sheetFormatPr defaultRowHeight="15"/>
  <cols>
    <col min="1" max="1" width="1" customWidth="1"/>
    <col min="3" max="3" width="27.28515625" bestFit="1" customWidth="1"/>
    <col min="4" max="4" width="11.7109375" bestFit="1" customWidth="1"/>
    <col min="5" max="5" width="12.7109375" bestFit="1" customWidth="1"/>
    <col min="6" max="7" width="11.7109375" bestFit="1" customWidth="1"/>
    <col min="8" max="9" width="12.7109375" bestFit="1" customWidth="1"/>
    <col min="10" max="10" width="10.140625" bestFit="1" customWidth="1"/>
    <col min="11" max="12" width="12.7109375" bestFit="1" customWidth="1"/>
    <col min="13" max="14" width="11.28515625" bestFit="1" customWidth="1"/>
    <col min="15" max="16" width="12.28515625" bestFit="1" customWidth="1"/>
  </cols>
  <sheetData>
    <row r="1" spans="2:16" ht="15.75" thickBot="1"/>
    <row r="2" spans="2:16">
      <c r="B2" s="132" t="s">
        <v>1054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2:16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2:16" ht="36">
      <c r="B4" s="21" t="s">
        <v>1055</v>
      </c>
      <c r="C4" s="22" t="s">
        <v>1056</v>
      </c>
      <c r="D4" s="23" t="s">
        <v>1057</v>
      </c>
      <c r="E4" s="23" t="s">
        <v>1058</v>
      </c>
      <c r="F4" s="23" t="s">
        <v>1059</v>
      </c>
      <c r="G4" s="23" t="s">
        <v>1060</v>
      </c>
      <c r="H4" s="23" t="s">
        <v>1061</v>
      </c>
      <c r="I4" s="23" t="s">
        <v>1062</v>
      </c>
      <c r="J4" s="23" t="s">
        <v>1063</v>
      </c>
      <c r="K4" s="23" t="s">
        <v>1064</v>
      </c>
      <c r="L4" s="23" t="s">
        <v>1065</v>
      </c>
      <c r="M4" s="23" t="s">
        <v>1066</v>
      </c>
      <c r="N4" s="23" t="s">
        <v>1067</v>
      </c>
      <c r="O4" s="23" t="s">
        <v>1075</v>
      </c>
      <c r="P4" s="23" t="s">
        <v>1074</v>
      </c>
    </row>
    <row r="5" spans="2:16">
      <c r="B5" s="39">
        <v>1</v>
      </c>
      <c r="C5" s="40" t="s">
        <v>1068</v>
      </c>
      <c r="D5" s="56">
        <v>1568116.5</v>
      </c>
      <c r="E5" s="56">
        <v>5</v>
      </c>
      <c r="F5" s="56">
        <f>E5*4</f>
        <v>20</v>
      </c>
      <c r="G5" s="68">
        <f>D5*E5</f>
        <v>7840582.5</v>
      </c>
      <c r="H5" s="68">
        <f>F5*D5</f>
        <v>31362330</v>
      </c>
      <c r="I5" s="54">
        <v>10000</v>
      </c>
      <c r="J5" s="32" t="s">
        <v>1069</v>
      </c>
      <c r="K5" s="63">
        <v>28.51</v>
      </c>
      <c r="L5" s="67">
        <f>SUM(K5*1.19)</f>
        <v>33.926900000000003</v>
      </c>
      <c r="M5" s="62">
        <f t="shared" ref="M5:M10" si="0">H5*K5/1000</f>
        <v>894140.02830000012</v>
      </c>
      <c r="N5" s="62">
        <f>SUM(M5*1.19)</f>
        <v>1064026.6336770002</v>
      </c>
      <c r="O5" s="142">
        <f>M13*12</f>
        <v>16603020.731699999</v>
      </c>
      <c r="P5" s="145">
        <f>N13*12</f>
        <v>19757594.670722999</v>
      </c>
    </row>
    <row r="6" spans="2:16">
      <c r="B6" s="39">
        <v>2</v>
      </c>
      <c r="C6" s="40" t="s">
        <v>1070</v>
      </c>
      <c r="D6" s="56">
        <v>536072.5</v>
      </c>
      <c r="E6" s="56">
        <v>3</v>
      </c>
      <c r="F6" s="56">
        <f>E6*4</f>
        <v>12</v>
      </c>
      <c r="G6" s="68">
        <f>D6*E6</f>
        <v>1608217.5</v>
      </c>
      <c r="H6" s="68">
        <f>F6*D6</f>
        <v>6432870</v>
      </c>
      <c r="I6" s="54">
        <f>8000*6.5*2.5</f>
        <v>130000</v>
      </c>
      <c r="J6" s="32" t="s">
        <v>1069</v>
      </c>
      <c r="K6" s="63">
        <f>20.36</f>
        <v>20.36</v>
      </c>
      <c r="L6" s="67">
        <f t="shared" ref="L6:L12" si="1">SUM(K6*1.19)</f>
        <v>24.228399999999997</v>
      </c>
      <c r="M6" s="62">
        <f t="shared" si="0"/>
        <v>130973.2332</v>
      </c>
      <c r="N6" s="62">
        <f t="shared" ref="N6:N12" si="2">SUM(M6*1.19)</f>
        <v>155858.14750799999</v>
      </c>
      <c r="O6" s="143"/>
      <c r="P6" s="146"/>
    </row>
    <row r="7" spans="2:16">
      <c r="B7" s="39">
        <v>3</v>
      </c>
      <c r="C7" s="40" t="s">
        <v>1081</v>
      </c>
      <c r="D7" s="56">
        <v>857716</v>
      </c>
      <c r="E7" s="56">
        <v>3</v>
      </c>
      <c r="F7" s="56">
        <f>E7*4</f>
        <v>12</v>
      </c>
      <c r="G7" s="68">
        <f>D7*E7</f>
        <v>2573148</v>
      </c>
      <c r="H7" s="68">
        <f>F7*D7</f>
        <v>10292592</v>
      </c>
      <c r="I7" s="54">
        <f>15000*5.5*4</f>
        <v>330000</v>
      </c>
      <c r="J7" s="32" t="s">
        <v>1069</v>
      </c>
      <c r="K7" s="63">
        <f>7.46</f>
        <v>7.46</v>
      </c>
      <c r="L7" s="67">
        <f t="shared" si="1"/>
        <v>8.8773999999999997</v>
      </c>
      <c r="M7" s="62">
        <f t="shared" si="0"/>
        <v>76782.736319999996</v>
      </c>
      <c r="N7" s="62">
        <f t="shared" si="2"/>
        <v>91371.456220799984</v>
      </c>
      <c r="O7" s="143"/>
      <c r="P7" s="146"/>
    </row>
    <row r="8" spans="2:16">
      <c r="B8" s="39">
        <v>4</v>
      </c>
      <c r="C8" s="40" t="s">
        <v>1071</v>
      </c>
      <c r="D8" s="57">
        <v>160821.75</v>
      </c>
      <c r="E8" s="56">
        <f>1/4</f>
        <v>0.25</v>
      </c>
      <c r="F8" s="56">
        <v>1</v>
      </c>
      <c r="G8" s="68">
        <f>D8/4</f>
        <v>40205.4375</v>
      </c>
      <c r="H8" s="68">
        <f>G8*4</f>
        <v>160821.75</v>
      </c>
      <c r="I8" s="54">
        <v>350</v>
      </c>
      <c r="J8" s="40" t="s">
        <v>1072</v>
      </c>
      <c r="K8" s="63">
        <f>152.26</f>
        <v>152.26</v>
      </c>
      <c r="L8" s="67">
        <f t="shared" si="1"/>
        <v>181.18939999999998</v>
      </c>
      <c r="M8" s="62">
        <f t="shared" si="0"/>
        <v>24486.719654999997</v>
      </c>
      <c r="N8" s="62">
        <f t="shared" si="2"/>
        <v>29139.196389449997</v>
      </c>
      <c r="O8" s="143"/>
      <c r="P8" s="146"/>
    </row>
    <row r="9" spans="2:16">
      <c r="B9" s="47">
        <v>5</v>
      </c>
      <c r="C9" s="69" t="s">
        <v>1082</v>
      </c>
      <c r="D9" s="58">
        <v>4154950</v>
      </c>
      <c r="E9" s="61">
        <v>2</v>
      </c>
      <c r="F9" s="61">
        <v>4</v>
      </c>
      <c r="G9" s="68">
        <f>D9/4</f>
        <v>1038737.5</v>
      </c>
      <c r="H9" s="68">
        <f>G9*4</f>
        <v>4154950</v>
      </c>
      <c r="I9" s="53">
        <v>260000</v>
      </c>
      <c r="J9" s="46" t="s">
        <v>1072</v>
      </c>
      <c r="K9" s="64">
        <v>13.57</v>
      </c>
      <c r="L9" s="67">
        <f t="shared" si="1"/>
        <v>16.148299999999999</v>
      </c>
      <c r="M9" s="62">
        <f t="shared" si="0"/>
        <v>56382.671499999997</v>
      </c>
      <c r="N9" s="62">
        <f t="shared" si="2"/>
        <v>67095.379084999993</v>
      </c>
      <c r="O9" s="143"/>
      <c r="P9" s="146"/>
    </row>
    <row r="10" spans="2:16" ht="30">
      <c r="B10" s="39">
        <v>6</v>
      </c>
      <c r="C10" s="49" t="s">
        <v>1083</v>
      </c>
      <c r="D10" s="59">
        <v>362318</v>
      </c>
      <c r="E10" s="59">
        <v>4</v>
      </c>
      <c r="F10" s="59">
        <v>16</v>
      </c>
      <c r="G10" s="59">
        <f>D10*E10</f>
        <v>1449272</v>
      </c>
      <c r="H10" s="59">
        <f t="shared" ref="H10:H12" si="3">F10*D10</f>
        <v>5797088</v>
      </c>
      <c r="I10" s="55">
        <v>150000</v>
      </c>
      <c r="J10" s="48" t="s">
        <v>1072</v>
      </c>
      <c r="K10" s="65">
        <v>19</v>
      </c>
      <c r="L10" s="67">
        <f t="shared" si="1"/>
        <v>22.61</v>
      </c>
      <c r="M10" s="56">
        <f t="shared" si="0"/>
        <v>110144.67200000001</v>
      </c>
      <c r="N10" s="56">
        <f t="shared" si="2"/>
        <v>131072.15968000001</v>
      </c>
      <c r="O10" s="143"/>
      <c r="P10" s="146"/>
    </row>
    <row r="11" spans="2:16">
      <c r="B11" s="34">
        <v>7</v>
      </c>
      <c r="C11" s="50" t="s">
        <v>1084</v>
      </c>
      <c r="D11" s="60">
        <v>1000</v>
      </c>
      <c r="E11" s="60">
        <v>0.25</v>
      </c>
      <c r="F11" s="60">
        <v>1</v>
      </c>
      <c r="G11" s="59">
        <f t="shared" ref="G11:G12" si="4">D11*E11</f>
        <v>250</v>
      </c>
      <c r="H11" s="59">
        <f t="shared" si="3"/>
        <v>1000</v>
      </c>
      <c r="I11" s="52">
        <v>2000</v>
      </c>
      <c r="J11" s="46" t="s">
        <v>1086</v>
      </c>
      <c r="K11" s="64">
        <v>16</v>
      </c>
      <c r="L11" s="67">
        <f t="shared" si="1"/>
        <v>19.04</v>
      </c>
      <c r="M11" s="58">
        <f>SUM(H11*K11)</f>
        <v>16000</v>
      </c>
      <c r="N11" s="56">
        <f t="shared" si="2"/>
        <v>19040</v>
      </c>
      <c r="O11" s="143"/>
      <c r="P11" s="146"/>
    </row>
    <row r="12" spans="2:16" ht="45">
      <c r="B12" s="34">
        <v>8</v>
      </c>
      <c r="C12" s="51" t="s">
        <v>1085</v>
      </c>
      <c r="D12" s="58">
        <v>1250</v>
      </c>
      <c r="E12" s="58">
        <v>1</v>
      </c>
      <c r="F12" s="58">
        <v>2</v>
      </c>
      <c r="G12" s="59">
        <f t="shared" si="4"/>
        <v>1250</v>
      </c>
      <c r="H12" s="59">
        <f t="shared" si="3"/>
        <v>2500</v>
      </c>
      <c r="I12" s="42">
        <v>693</v>
      </c>
      <c r="J12" s="36" t="s">
        <v>1076</v>
      </c>
      <c r="K12" s="66">
        <v>29.87</v>
      </c>
      <c r="L12" s="67">
        <f t="shared" si="1"/>
        <v>35.545299999999997</v>
      </c>
      <c r="M12" s="58">
        <f>SUM(H12*K12)</f>
        <v>74675</v>
      </c>
      <c r="N12" s="56">
        <f t="shared" si="2"/>
        <v>88863.25</v>
      </c>
      <c r="O12" s="143"/>
      <c r="P12" s="146"/>
    </row>
    <row r="13" spans="2:16" ht="15.75" thickBot="1">
      <c r="B13" s="140" t="s">
        <v>1073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27">
        <f>SUM(M5:M12)</f>
        <v>1383585.060975</v>
      </c>
      <c r="N13" s="27">
        <f t="shared" ref="N13" si="5">M13*19/100+M13</f>
        <v>1646466.22256025</v>
      </c>
      <c r="O13" s="144"/>
      <c r="P13" s="147"/>
    </row>
    <row r="15" spans="2:16" ht="15.75" thickBot="1"/>
    <row r="16" spans="2:16" ht="90">
      <c r="B16" s="51" t="s">
        <v>1087</v>
      </c>
      <c r="C16" s="51" t="s">
        <v>1088</v>
      </c>
      <c r="D16" s="51" t="s">
        <v>1089</v>
      </c>
      <c r="E16" s="69" t="s">
        <v>1090</v>
      </c>
      <c r="F16" s="69" t="s">
        <v>1091</v>
      </c>
      <c r="G16" s="70" t="s">
        <v>1092</v>
      </c>
      <c r="H16" s="71" t="s">
        <v>1093</v>
      </c>
      <c r="I16" s="72" t="s">
        <v>1094</v>
      </c>
      <c r="J16" s="70" t="s">
        <v>1095</v>
      </c>
      <c r="K16" s="73" t="s">
        <v>1096</v>
      </c>
      <c r="L16" s="74"/>
    </row>
    <row r="17" spans="2:12">
      <c r="B17" s="45">
        <v>1</v>
      </c>
      <c r="C17" s="45" t="s">
        <v>1097</v>
      </c>
      <c r="D17" s="52">
        <v>6767.08</v>
      </c>
      <c r="E17" s="52">
        <v>1608</v>
      </c>
      <c r="F17" s="52">
        <f>SUM(D17-E17)</f>
        <v>5159.08</v>
      </c>
      <c r="G17" s="52">
        <f>SUM(F17-H17)</f>
        <v>4643.1719999999996</v>
      </c>
      <c r="H17" s="45">
        <f>SUM(F17*10%)</f>
        <v>515.90800000000002</v>
      </c>
      <c r="I17" s="52">
        <f>SUM(L17*10.03)</f>
        <v>1346928.7</v>
      </c>
      <c r="J17" s="52">
        <f>SUM(H17*49.66)</f>
        <v>25619.991279999998</v>
      </c>
      <c r="L17" s="75">
        <v>134290</v>
      </c>
    </row>
    <row r="18" spans="2:12">
      <c r="B18" s="45">
        <v>2</v>
      </c>
      <c r="C18" s="45" t="s">
        <v>1098</v>
      </c>
      <c r="D18" s="52">
        <v>6244.88</v>
      </c>
      <c r="E18" s="52">
        <v>1546</v>
      </c>
      <c r="F18" s="52">
        <f t="shared" ref="F18:F30" si="6">SUM(D18-E18)</f>
        <v>4698.88</v>
      </c>
      <c r="G18" s="52">
        <f t="shared" ref="G18:G28" si="7">SUM(F18-H18)</f>
        <v>4228.9920000000002</v>
      </c>
      <c r="H18" s="45">
        <f t="shared" ref="H18:H28" si="8">SUM(F18*10%)</f>
        <v>469.88800000000003</v>
      </c>
      <c r="I18" s="52">
        <f>SUM(L18*10.03)</f>
        <v>1346928.7</v>
      </c>
      <c r="J18" s="52">
        <f t="shared" ref="J18:J28" si="9">SUM(H18*49.66)</f>
        <v>23334.638080000001</v>
      </c>
      <c r="L18" s="75">
        <v>134290</v>
      </c>
    </row>
    <row r="19" spans="2:12">
      <c r="B19" s="45">
        <v>3</v>
      </c>
      <c r="C19" s="45" t="s">
        <v>1099</v>
      </c>
      <c r="D19" s="52">
        <v>7943.32</v>
      </c>
      <c r="E19" s="52">
        <v>1714</v>
      </c>
      <c r="F19" s="52">
        <f t="shared" si="6"/>
        <v>6229.32</v>
      </c>
      <c r="G19" s="52">
        <f t="shared" si="7"/>
        <v>5606.3879999999999</v>
      </c>
      <c r="H19" s="45">
        <f t="shared" si="8"/>
        <v>622.93200000000002</v>
      </c>
      <c r="I19" s="52">
        <f t="shared" ref="I19:I28" si="10">SUM(L19*10.03)</f>
        <v>1346928.7</v>
      </c>
      <c r="J19" s="52">
        <f t="shared" si="9"/>
        <v>30934.80312</v>
      </c>
      <c r="L19" s="75">
        <v>134290</v>
      </c>
    </row>
    <row r="20" spans="2:12">
      <c r="B20" s="45">
        <v>4</v>
      </c>
      <c r="C20" s="45" t="s">
        <v>1100</v>
      </c>
      <c r="D20" s="52">
        <v>7748.68</v>
      </c>
      <c r="E20" s="52">
        <v>1633</v>
      </c>
      <c r="F20" s="52">
        <f t="shared" si="6"/>
        <v>6115.68</v>
      </c>
      <c r="G20" s="52">
        <f t="shared" si="7"/>
        <v>5504.1120000000001</v>
      </c>
      <c r="H20" s="45">
        <f t="shared" si="8"/>
        <v>611.5680000000001</v>
      </c>
      <c r="I20" s="52">
        <f t="shared" si="10"/>
        <v>1346928.7</v>
      </c>
      <c r="J20" s="52">
        <f t="shared" si="9"/>
        <v>30370.466880000004</v>
      </c>
      <c r="L20" s="75">
        <v>134290</v>
      </c>
    </row>
    <row r="21" spans="2:12">
      <c r="B21" s="45">
        <v>5</v>
      </c>
      <c r="C21" s="45" t="s">
        <v>1101</v>
      </c>
      <c r="D21" s="52">
        <v>9129.9</v>
      </c>
      <c r="E21" s="52">
        <v>1892</v>
      </c>
      <c r="F21" s="52">
        <f t="shared" si="6"/>
        <v>7237.9</v>
      </c>
      <c r="G21" s="52">
        <f t="shared" si="7"/>
        <v>6514.11</v>
      </c>
      <c r="H21" s="45">
        <f t="shared" si="8"/>
        <v>723.79</v>
      </c>
      <c r="I21" s="52">
        <f t="shared" si="10"/>
        <v>1346928.7</v>
      </c>
      <c r="J21" s="52">
        <f t="shared" si="9"/>
        <v>35943.411399999997</v>
      </c>
      <c r="L21" s="75">
        <v>134290</v>
      </c>
    </row>
    <row r="22" spans="2:12">
      <c r="B22" s="45">
        <v>6</v>
      </c>
      <c r="C22" s="45" t="s">
        <v>1102</v>
      </c>
      <c r="D22" s="52">
        <v>7396.16</v>
      </c>
      <c r="E22" s="52">
        <v>1910</v>
      </c>
      <c r="F22" s="52">
        <f t="shared" si="6"/>
        <v>5486.16</v>
      </c>
      <c r="G22" s="52">
        <f t="shared" si="7"/>
        <v>4937.5439999999999</v>
      </c>
      <c r="H22" s="45">
        <f t="shared" si="8"/>
        <v>548.61599999999999</v>
      </c>
      <c r="I22" s="52">
        <f t="shared" si="10"/>
        <v>1346928.7</v>
      </c>
      <c r="J22" s="52">
        <f t="shared" si="9"/>
        <v>27244.270559999997</v>
      </c>
      <c r="L22" s="75">
        <v>134290</v>
      </c>
    </row>
    <row r="23" spans="2:12">
      <c r="B23" s="45">
        <v>7</v>
      </c>
      <c r="C23" s="45" t="s">
        <v>1103</v>
      </c>
      <c r="D23" s="52">
        <v>8227.19</v>
      </c>
      <c r="E23" s="52">
        <v>1922</v>
      </c>
      <c r="F23" s="52">
        <f t="shared" si="6"/>
        <v>6305.1900000000005</v>
      </c>
      <c r="G23" s="52">
        <f t="shared" si="7"/>
        <v>5674.6710000000003</v>
      </c>
      <c r="H23" s="45">
        <f t="shared" si="8"/>
        <v>630.51900000000012</v>
      </c>
      <c r="I23" s="52">
        <f t="shared" si="10"/>
        <v>1346928.7</v>
      </c>
      <c r="J23" s="52">
        <f t="shared" si="9"/>
        <v>31311.573540000005</v>
      </c>
      <c r="L23" s="75">
        <v>134290</v>
      </c>
    </row>
    <row r="24" spans="2:12">
      <c r="B24" s="45">
        <v>8</v>
      </c>
      <c r="C24" s="45" t="s">
        <v>1104</v>
      </c>
      <c r="D24" s="52">
        <v>6021.81</v>
      </c>
      <c r="E24" s="52">
        <v>1841</v>
      </c>
      <c r="F24" s="52">
        <f t="shared" si="6"/>
        <v>4180.8100000000004</v>
      </c>
      <c r="G24" s="52">
        <f t="shared" si="7"/>
        <v>3762.7290000000003</v>
      </c>
      <c r="H24" s="45">
        <f t="shared" si="8"/>
        <v>418.08100000000007</v>
      </c>
      <c r="I24" s="52">
        <f t="shared" si="10"/>
        <v>1346928.7</v>
      </c>
      <c r="J24" s="52">
        <f t="shared" si="9"/>
        <v>20761.902460000001</v>
      </c>
      <c r="L24" s="75">
        <v>134290</v>
      </c>
    </row>
    <row r="25" spans="2:12">
      <c r="B25" s="45">
        <v>9</v>
      </c>
      <c r="C25" s="45" t="s">
        <v>1105</v>
      </c>
      <c r="D25" s="52">
        <v>6889.49</v>
      </c>
      <c r="E25" s="52">
        <v>2002</v>
      </c>
      <c r="F25" s="52">
        <f t="shared" si="6"/>
        <v>4887.49</v>
      </c>
      <c r="G25" s="52">
        <f t="shared" si="7"/>
        <v>4398.741</v>
      </c>
      <c r="H25" s="45">
        <f t="shared" si="8"/>
        <v>488.74900000000002</v>
      </c>
      <c r="I25" s="52">
        <f t="shared" si="10"/>
        <v>1346928.7</v>
      </c>
      <c r="J25" s="52">
        <f t="shared" si="9"/>
        <v>24271.27534</v>
      </c>
      <c r="L25" s="75">
        <v>134290</v>
      </c>
    </row>
    <row r="26" spans="2:12">
      <c r="B26" s="45">
        <v>10</v>
      </c>
      <c r="C26" s="45" t="s">
        <v>1106</v>
      </c>
      <c r="D26" s="52">
        <v>7715.84</v>
      </c>
      <c r="E26" s="52">
        <v>2126</v>
      </c>
      <c r="F26" s="52">
        <f t="shared" si="6"/>
        <v>5589.84</v>
      </c>
      <c r="G26" s="52">
        <f t="shared" si="7"/>
        <v>5030.8559999999998</v>
      </c>
      <c r="H26" s="45">
        <f t="shared" si="8"/>
        <v>558.98400000000004</v>
      </c>
      <c r="I26" s="52">
        <f t="shared" si="10"/>
        <v>1346928.7</v>
      </c>
      <c r="J26" s="52">
        <f t="shared" si="9"/>
        <v>27759.14544</v>
      </c>
      <c r="L26" s="75">
        <v>134290</v>
      </c>
    </row>
    <row r="27" spans="2:12">
      <c r="B27" s="45">
        <v>11</v>
      </c>
      <c r="C27" s="45" t="s">
        <v>1107</v>
      </c>
      <c r="D27" s="52">
        <v>6994.24</v>
      </c>
      <c r="E27" s="52">
        <v>1786</v>
      </c>
      <c r="F27" s="52">
        <f t="shared" si="6"/>
        <v>5208.24</v>
      </c>
      <c r="G27" s="52">
        <f t="shared" si="7"/>
        <v>4687.4160000000002</v>
      </c>
      <c r="H27" s="45">
        <f t="shared" si="8"/>
        <v>520.82399999999996</v>
      </c>
      <c r="I27" s="52">
        <f t="shared" si="10"/>
        <v>1346928.7</v>
      </c>
      <c r="J27" s="52">
        <f t="shared" si="9"/>
        <v>25864.119839999996</v>
      </c>
      <c r="L27" s="75">
        <v>134290</v>
      </c>
    </row>
    <row r="28" spans="2:12">
      <c r="B28" s="45">
        <v>12</v>
      </c>
      <c r="C28" s="45" t="s">
        <v>1108</v>
      </c>
      <c r="D28" s="52">
        <v>6300</v>
      </c>
      <c r="E28" s="52">
        <v>1920</v>
      </c>
      <c r="F28" s="52">
        <f t="shared" si="6"/>
        <v>4380</v>
      </c>
      <c r="G28" s="52">
        <f t="shared" si="7"/>
        <v>3942</v>
      </c>
      <c r="H28" s="45">
        <f t="shared" si="8"/>
        <v>438</v>
      </c>
      <c r="I28" s="52">
        <f t="shared" si="10"/>
        <v>1346928.7</v>
      </c>
      <c r="J28" s="52">
        <f t="shared" si="9"/>
        <v>21751.079999999998</v>
      </c>
      <c r="L28" s="75">
        <v>134290</v>
      </c>
    </row>
    <row r="29" spans="2:12" ht="15.75" thickBot="1">
      <c r="B29" s="45"/>
      <c r="C29" s="76" t="s">
        <v>1109</v>
      </c>
      <c r="D29" s="77"/>
      <c r="E29" s="78">
        <v>7000</v>
      </c>
      <c r="F29" s="52">
        <v>0</v>
      </c>
      <c r="G29" s="52">
        <v>0</v>
      </c>
      <c r="H29" s="52">
        <v>0</v>
      </c>
      <c r="I29" s="79">
        <v>1600000</v>
      </c>
      <c r="J29" s="52">
        <v>0</v>
      </c>
    </row>
    <row r="30" spans="2:12" ht="15.75" thickBot="1">
      <c r="B30" s="148" t="s">
        <v>1110</v>
      </c>
      <c r="C30" s="137"/>
      <c r="D30" s="80">
        <f>SUM(D17:D29)</f>
        <v>87378.590000000011</v>
      </c>
      <c r="E30" s="81">
        <f>SUM(E17:E29)</f>
        <v>28900</v>
      </c>
      <c r="F30" s="82">
        <f t="shared" si="6"/>
        <v>58478.590000000011</v>
      </c>
      <c r="G30" s="52">
        <f>SUM(G17:G29)</f>
        <v>58930.731</v>
      </c>
      <c r="H30" s="52">
        <f>SUM(H17:H29)</f>
        <v>6547.8590000000004</v>
      </c>
      <c r="I30" s="52">
        <f>SUM(I17:I29)</f>
        <v>17763144.399999999</v>
      </c>
      <c r="J30" s="83">
        <f>SUM(J17:J29)</f>
        <v>325166.67794000008</v>
      </c>
      <c r="K30" s="84">
        <f>SUM(I30:J30)</f>
        <v>18088311.077939998</v>
      </c>
    </row>
    <row r="31" spans="2:12" ht="15.75" thickBot="1">
      <c r="F31" s="85">
        <v>6506835</v>
      </c>
      <c r="L31" s="86">
        <f>SUM(K30+F31)</f>
        <v>24595146.077939998</v>
      </c>
    </row>
    <row r="33" spans="3:6" ht="15.75" thickBot="1"/>
    <row r="34" spans="3:6" ht="15.75" thickBot="1">
      <c r="C34" s="90" t="s">
        <v>1126</v>
      </c>
      <c r="D34" s="91" t="s">
        <v>1114</v>
      </c>
      <c r="E34" s="92" t="s">
        <v>1115</v>
      </c>
    </row>
    <row r="36" spans="3:6">
      <c r="C36" s="45" t="s">
        <v>1111</v>
      </c>
      <c r="D36" s="52">
        <v>1646466.22</v>
      </c>
      <c r="E36" s="52">
        <f>SUM(D36*12)</f>
        <v>19757594.640000001</v>
      </c>
      <c r="F36" s="77"/>
    </row>
    <row r="37" spans="3:6">
      <c r="C37" s="45" t="s">
        <v>1113</v>
      </c>
      <c r="D37" s="52">
        <v>1507359.25</v>
      </c>
      <c r="E37" s="52">
        <f>SUM(D37*12)</f>
        <v>18088311</v>
      </c>
      <c r="F37" s="77"/>
    </row>
    <row r="38" spans="3:6">
      <c r="C38" s="45" t="s">
        <v>1117</v>
      </c>
      <c r="D38" s="52">
        <f>SUM(D36:D37)</f>
        <v>3153825.4699999997</v>
      </c>
      <c r="E38" s="52">
        <f>SUM(E36:E37)</f>
        <v>37845905.640000001</v>
      </c>
      <c r="F38" s="77"/>
    </row>
    <row r="39" spans="3:6" ht="15.75" thickBot="1"/>
    <row r="40" spans="3:6" ht="15.75" thickBot="1">
      <c r="C40" s="136" t="s">
        <v>1116</v>
      </c>
      <c r="D40" s="137"/>
      <c r="E40" s="84">
        <f>SUM(D38+E38)</f>
        <v>40999731.109999999</v>
      </c>
    </row>
  </sheetData>
  <mergeCells count="6">
    <mergeCell ref="C40:D40"/>
    <mergeCell ref="B2:P3"/>
    <mergeCell ref="O5:O13"/>
    <mergeCell ref="P5:P13"/>
    <mergeCell ref="B13:L13"/>
    <mergeCell ref="B30:C30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9" workbookViewId="0">
      <selection activeCell="L11" sqref="L11"/>
    </sheetView>
  </sheetViews>
  <sheetFormatPr defaultRowHeight="15"/>
  <cols>
    <col min="1" max="1" width="4.5703125" customWidth="1"/>
    <col min="2" max="2" width="4.28515625" customWidth="1"/>
    <col min="3" max="3" width="30.42578125" customWidth="1"/>
    <col min="4" max="4" width="13.7109375" customWidth="1"/>
    <col min="5" max="5" width="9" customWidth="1"/>
    <col min="7" max="7" width="14.5703125" customWidth="1"/>
    <col min="8" max="8" width="12.85546875" customWidth="1"/>
    <col min="9" max="9" width="9.85546875" customWidth="1"/>
    <col min="10" max="10" width="11.5703125" customWidth="1"/>
    <col min="11" max="11" width="14.140625" customWidth="1"/>
    <col min="12" max="12" width="9" customWidth="1"/>
    <col min="13" max="13" width="9.28515625" customWidth="1"/>
    <col min="14" max="14" width="10.7109375" bestFit="1" customWidth="1"/>
    <col min="15" max="15" width="13" customWidth="1"/>
    <col min="16" max="16" width="10" bestFit="1" customWidth="1"/>
  </cols>
  <sheetData>
    <row r="1" spans="2:10" ht="15.75" thickBot="1"/>
    <row r="2" spans="2:10" ht="15.75" thickBot="1">
      <c r="B2" s="93"/>
      <c r="C2" s="111" t="s">
        <v>1120</v>
      </c>
      <c r="D2" s="94"/>
      <c r="E2" s="94"/>
      <c r="F2" s="94"/>
      <c r="G2" s="94"/>
      <c r="H2" s="94"/>
      <c r="I2" s="94"/>
      <c r="J2" s="95"/>
    </row>
    <row r="3" spans="2:10">
      <c r="B3" s="96"/>
      <c r="C3" s="97"/>
      <c r="D3" s="97"/>
      <c r="E3" s="97"/>
      <c r="F3" s="97"/>
      <c r="G3" s="97"/>
      <c r="H3" s="97"/>
      <c r="I3" s="97"/>
      <c r="J3" s="98"/>
    </row>
    <row r="4" spans="2:10">
      <c r="B4" s="96"/>
      <c r="C4" s="97"/>
      <c r="D4" s="97"/>
      <c r="E4" s="97"/>
      <c r="F4" s="97"/>
      <c r="G4" s="97"/>
      <c r="H4" s="97"/>
      <c r="I4" s="97"/>
      <c r="J4" s="98"/>
    </row>
    <row r="5" spans="2:10" ht="24">
      <c r="B5" s="21" t="s">
        <v>1055</v>
      </c>
      <c r="C5" s="22" t="s">
        <v>1056</v>
      </c>
      <c r="D5" s="23" t="s">
        <v>1057</v>
      </c>
      <c r="E5" s="23" t="s">
        <v>1058</v>
      </c>
      <c r="F5" s="23" t="s">
        <v>1059</v>
      </c>
      <c r="G5" s="23" t="s">
        <v>1060</v>
      </c>
      <c r="H5" s="23" t="s">
        <v>1061</v>
      </c>
      <c r="I5" s="23" t="s">
        <v>1062</v>
      </c>
      <c r="J5" s="99" t="s">
        <v>1063</v>
      </c>
    </row>
    <row r="6" spans="2:10">
      <c r="B6" s="39">
        <v>1</v>
      </c>
      <c r="C6" s="40" t="s">
        <v>1068</v>
      </c>
      <c r="D6" s="56">
        <v>3136233</v>
      </c>
      <c r="E6" s="56">
        <v>5</v>
      </c>
      <c r="F6" s="56">
        <f>E6*4</f>
        <v>20</v>
      </c>
      <c r="G6" s="68">
        <f>D6*E6</f>
        <v>15681165</v>
      </c>
      <c r="H6" s="68">
        <f>F6*D6</f>
        <v>62724660</v>
      </c>
      <c r="I6" s="54">
        <v>10000</v>
      </c>
      <c r="J6" s="100" t="s">
        <v>1069</v>
      </c>
    </row>
    <row r="7" spans="2:10">
      <c r="B7" s="39">
        <v>2</v>
      </c>
      <c r="C7" s="41" t="s">
        <v>1070</v>
      </c>
      <c r="D7" s="56">
        <v>1072145</v>
      </c>
      <c r="E7" s="56">
        <v>3</v>
      </c>
      <c r="F7" s="56">
        <f>E7*4</f>
        <v>12</v>
      </c>
      <c r="G7" s="68">
        <f>D7*E7</f>
        <v>3216435</v>
      </c>
      <c r="H7" s="68">
        <f>F7*D7</f>
        <v>12865740</v>
      </c>
      <c r="I7" s="54">
        <f>8000*6.5*2.5</f>
        <v>130000</v>
      </c>
      <c r="J7" s="100" t="s">
        <v>1069</v>
      </c>
    </row>
    <row r="8" spans="2:10">
      <c r="B8" s="39">
        <v>3</v>
      </c>
      <c r="C8" s="41" t="s">
        <v>1081</v>
      </c>
      <c r="D8" s="56">
        <v>1715432</v>
      </c>
      <c r="E8" s="56">
        <v>3</v>
      </c>
      <c r="F8" s="56">
        <f>E8*4</f>
        <v>12</v>
      </c>
      <c r="G8" s="68">
        <f>D8*E8</f>
        <v>5146296</v>
      </c>
      <c r="H8" s="68">
        <f>F8*D8</f>
        <v>20585184</v>
      </c>
      <c r="I8" s="54">
        <f>15000*5.5*4</f>
        <v>330000</v>
      </c>
      <c r="J8" s="100" t="s">
        <v>1069</v>
      </c>
    </row>
    <row r="9" spans="2:10">
      <c r="B9" s="39">
        <v>4</v>
      </c>
      <c r="C9" s="41" t="s">
        <v>1071</v>
      </c>
      <c r="D9" s="57">
        <v>321643.5</v>
      </c>
      <c r="E9" s="56">
        <f>1/4</f>
        <v>0.25</v>
      </c>
      <c r="F9" s="56">
        <v>1</v>
      </c>
      <c r="G9" s="68">
        <f>D9/4</f>
        <v>80410.875</v>
      </c>
      <c r="H9" s="68">
        <f>G9*4</f>
        <v>321643.5</v>
      </c>
      <c r="I9" s="54">
        <v>350</v>
      </c>
      <c r="J9" s="101" t="s">
        <v>1072</v>
      </c>
    </row>
    <row r="10" spans="2:10">
      <c r="B10" s="102">
        <v>5</v>
      </c>
      <c r="C10" s="45" t="s">
        <v>1082</v>
      </c>
      <c r="D10" s="58">
        <v>8309900</v>
      </c>
      <c r="E10" s="60">
        <v>2</v>
      </c>
      <c r="F10" s="60">
        <v>4</v>
      </c>
      <c r="G10" s="68">
        <f>D10/4</f>
        <v>2077475</v>
      </c>
      <c r="H10" s="68">
        <f>G10*4</f>
        <v>8309900</v>
      </c>
      <c r="I10" s="53">
        <v>260000</v>
      </c>
      <c r="J10" s="103" t="s">
        <v>1072</v>
      </c>
    </row>
    <row r="11" spans="2:10" ht="30">
      <c r="B11" s="39">
        <v>6</v>
      </c>
      <c r="C11" s="49" t="s">
        <v>1083</v>
      </c>
      <c r="D11" s="59">
        <v>724636</v>
      </c>
      <c r="E11" s="59">
        <v>4</v>
      </c>
      <c r="F11" s="59">
        <v>16</v>
      </c>
      <c r="G11" s="59">
        <f>D11*E11</f>
        <v>2898544</v>
      </c>
      <c r="H11" s="59">
        <f t="shared" ref="H11:H13" si="0">F11*D11</f>
        <v>11594176</v>
      </c>
      <c r="I11" s="55">
        <v>150000</v>
      </c>
      <c r="J11" s="104" t="s">
        <v>1072</v>
      </c>
    </row>
    <row r="12" spans="2:10">
      <c r="B12" s="34">
        <v>7</v>
      </c>
      <c r="C12" s="50" t="s">
        <v>1084</v>
      </c>
      <c r="D12" s="60">
        <v>2000</v>
      </c>
      <c r="E12" s="60">
        <v>0.25</v>
      </c>
      <c r="F12" s="60">
        <v>1</v>
      </c>
      <c r="G12" s="59">
        <f t="shared" ref="G12:G13" si="1">D12*E12</f>
        <v>500</v>
      </c>
      <c r="H12" s="59">
        <f t="shared" si="0"/>
        <v>2000</v>
      </c>
      <c r="I12" s="52">
        <v>2000</v>
      </c>
      <c r="J12" s="103" t="s">
        <v>1086</v>
      </c>
    </row>
    <row r="13" spans="2:10" ht="45">
      <c r="B13" s="34">
        <v>8</v>
      </c>
      <c r="C13" s="51" t="s">
        <v>1085</v>
      </c>
      <c r="D13" s="58">
        <v>2500</v>
      </c>
      <c r="E13" s="58">
        <v>1</v>
      </c>
      <c r="F13" s="58">
        <v>2</v>
      </c>
      <c r="G13" s="58">
        <f t="shared" si="1"/>
        <v>2500</v>
      </c>
      <c r="H13" s="58">
        <f t="shared" si="0"/>
        <v>5000</v>
      </c>
      <c r="I13" s="42">
        <v>693</v>
      </c>
      <c r="J13" s="105" t="s">
        <v>1076</v>
      </c>
    </row>
    <row r="14" spans="2:10">
      <c r="B14" s="96"/>
      <c r="C14" s="97"/>
      <c r="D14" s="97"/>
      <c r="E14" s="97"/>
      <c r="F14" s="97"/>
      <c r="G14" s="97"/>
      <c r="H14" s="97"/>
      <c r="I14" s="97"/>
      <c r="J14" s="98"/>
    </row>
    <row r="15" spans="2:10">
      <c r="B15" s="96"/>
      <c r="C15" s="97"/>
      <c r="D15" s="97"/>
      <c r="E15" s="97"/>
      <c r="F15" s="97"/>
      <c r="G15" s="97"/>
      <c r="H15" s="97"/>
      <c r="I15" s="97"/>
      <c r="J15" s="98"/>
    </row>
    <row r="16" spans="2:10" ht="15.75" thickBot="1">
      <c r="B16" s="106">
        <v>1</v>
      </c>
      <c r="C16" s="107" t="s">
        <v>1118</v>
      </c>
      <c r="D16" s="108">
        <v>87378</v>
      </c>
      <c r="E16" s="107" t="s">
        <v>1119</v>
      </c>
      <c r="F16" s="109"/>
      <c r="G16" s="109"/>
      <c r="H16" s="109"/>
      <c r="I16" s="109"/>
      <c r="J16" s="110"/>
    </row>
    <row r="18" spans="2:10" ht="15.75" thickBot="1"/>
    <row r="19" spans="2:10" ht="15.75" thickBot="1">
      <c r="B19" s="93"/>
      <c r="C19" s="111" t="s">
        <v>1121</v>
      </c>
      <c r="D19" s="94"/>
      <c r="E19" s="94"/>
      <c r="F19" s="94"/>
      <c r="G19" s="94"/>
      <c r="H19" s="94"/>
      <c r="I19" s="94"/>
      <c r="J19" s="95"/>
    </row>
    <row r="20" spans="2:10">
      <c r="B20" s="96"/>
      <c r="C20" s="97"/>
      <c r="D20" s="97"/>
      <c r="E20" s="97"/>
      <c r="F20" s="97"/>
      <c r="G20" s="97"/>
      <c r="H20" s="97"/>
      <c r="I20" s="97"/>
      <c r="J20" s="98"/>
    </row>
    <row r="21" spans="2:10">
      <c r="B21" s="96"/>
      <c r="C21" s="97"/>
      <c r="D21" s="97"/>
      <c r="E21" s="97"/>
      <c r="F21" s="97"/>
      <c r="G21" s="97"/>
      <c r="H21" s="97"/>
      <c r="I21" s="97"/>
      <c r="J21" s="98"/>
    </row>
    <row r="22" spans="2:10" ht="24">
      <c r="B22" s="21" t="s">
        <v>1055</v>
      </c>
      <c r="C22" s="22" t="s">
        <v>1056</v>
      </c>
      <c r="D22" s="23" t="s">
        <v>1057</v>
      </c>
      <c r="E22" s="23" t="s">
        <v>1058</v>
      </c>
      <c r="F22" s="23" t="s">
        <v>1059</v>
      </c>
      <c r="G22" s="23" t="s">
        <v>1060</v>
      </c>
      <c r="H22" s="23" t="s">
        <v>1061</v>
      </c>
      <c r="I22" s="23" t="s">
        <v>1062</v>
      </c>
      <c r="J22" s="99" t="s">
        <v>1063</v>
      </c>
    </row>
    <row r="23" spans="2:10">
      <c r="B23" s="39">
        <v>1</v>
      </c>
      <c r="C23" s="40" t="s">
        <v>1068</v>
      </c>
      <c r="D23" s="56">
        <v>1568116.5</v>
      </c>
      <c r="E23" s="56">
        <v>5</v>
      </c>
      <c r="F23" s="56">
        <f>E23*4</f>
        <v>20</v>
      </c>
      <c r="G23" s="68">
        <f>D23*E23</f>
        <v>7840582.5</v>
      </c>
      <c r="H23" s="68">
        <f>F23*D23</f>
        <v>31362330</v>
      </c>
      <c r="I23" s="54">
        <v>10000</v>
      </c>
      <c r="J23" s="100" t="s">
        <v>1069</v>
      </c>
    </row>
    <row r="24" spans="2:10">
      <c r="B24" s="39">
        <v>2</v>
      </c>
      <c r="C24" s="41" t="s">
        <v>1070</v>
      </c>
      <c r="D24" s="56">
        <v>536072.5</v>
      </c>
      <c r="E24" s="56">
        <v>3</v>
      </c>
      <c r="F24" s="56">
        <f>E24*4</f>
        <v>12</v>
      </c>
      <c r="G24" s="68">
        <f>D24*E24</f>
        <v>1608217.5</v>
      </c>
      <c r="H24" s="68">
        <f>F24*D24</f>
        <v>6432870</v>
      </c>
      <c r="I24" s="54">
        <f>8000*6.5*2.5</f>
        <v>130000</v>
      </c>
      <c r="J24" s="100" t="s">
        <v>1069</v>
      </c>
    </row>
    <row r="25" spans="2:10">
      <c r="B25" s="39">
        <v>3</v>
      </c>
      <c r="C25" s="41" t="s">
        <v>1081</v>
      </c>
      <c r="D25" s="56">
        <v>857716</v>
      </c>
      <c r="E25" s="56">
        <v>3</v>
      </c>
      <c r="F25" s="56">
        <f>E25*4</f>
        <v>12</v>
      </c>
      <c r="G25" s="68">
        <f>D25*E25</f>
        <v>2573148</v>
      </c>
      <c r="H25" s="68">
        <f>F25*D25</f>
        <v>10292592</v>
      </c>
      <c r="I25" s="54">
        <f>15000*5.5*4</f>
        <v>330000</v>
      </c>
      <c r="J25" s="100" t="s">
        <v>1069</v>
      </c>
    </row>
    <row r="26" spans="2:10">
      <c r="B26" s="39">
        <v>4</v>
      </c>
      <c r="C26" s="41" t="s">
        <v>1071</v>
      </c>
      <c r="D26" s="57">
        <v>160821.75</v>
      </c>
      <c r="E26" s="56">
        <f>1/4</f>
        <v>0.25</v>
      </c>
      <c r="F26" s="56">
        <v>1</v>
      </c>
      <c r="G26" s="68">
        <f>D26/4</f>
        <v>40205.4375</v>
      </c>
      <c r="H26" s="68">
        <f>G26*4</f>
        <v>160821.75</v>
      </c>
      <c r="I26" s="54">
        <v>350</v>
      </c>
      <c r="J26" s="101" t="s">
        <v>1072</v>
      </c>
    </row>
    <row r="27" spans="2:10">
      <c r="B27" s="102">
        <v>5</v>
      </c>
      <c r="C27" s="45" t="s">
        <v>1082</v>
      </c>
      <c r="D27" s="58">
        <v>4154950</v>
      </c>
      <c r="E27" s="60">
        <v>2</v>
      </c>
      <c r="F27" s="61">
        <v>4</v>
      </c>
      <c r="G27" s="68">
        <f>D27/4</f>
        <v>1038737.5</v>
      </c>
      <c r="H27" s="68">
        <f>G27*4</f>
        <v>4154950</v>
      </c>
      <c r="I27" s="53">
        <v>260000</v>
      </c>
      <c r="J27" s="103" t="s">
        <v>1072</v>
      </c>
    </row>
    <row r="28" spans="2:10" ht="30">
      <c r="B28" s="39">
        <v>6</v>
      </c>
      <c r="C28" s="49" t="s">
        <v>1083</v>
      </c>
      <c r="D28" s="59">
        <v>362318</v>
      </c>
      <c r="E28" s="59">
        <v>4</v>
      </c>
      <c r="F28" s="59">
        <v>16</v>
      </c>
      <c r="G28" s="59">
        <f>D28*E28</f>
        <v>1449272</v>
      </c>
      <c r="H28" s="59">
        <f t="shared" ref="H28:H30" si="2">F28*D28</f>
        <v>5797088</v>
      </c>
      <c r="I28" s="55">
        <v>150000</v>
      </c>
      <c r="J28" s="104" t="s">
        <v>1072</v>
      </c>
    </row>
    <row r="29" spans="2:10">
      <c r="B29" s="34">
        <v>7</v>
      </c>
      <c r="C29" s="50" t="s">
        <v>1084</v>
      </c>
      <c r="D29" s="60">
        <v>1000</v>
      </c>
      <c r="E29" s="60">
        <v>0.25</v>
      </c>
      <c r="F29" s="60">
        <v>1</v>
      </c>
      <c r="G29" s="59">
        <f t="shared" ref="G29:G30" si="3">D29*E29</f>
        <v>250</v>
      </c>
      <c r="H29" s="59">
        <f t="shared" si="2"/>
        <v>1000</v>
      </c>
      <c r="I29" s="52">
        <v>2000</v>
      </c>
      <c r="J29" s="103" t="s">
        <v>1086</v>
      </c>
    </row>
    <row r="30" spans="2:10" ht="45">
      <c r="B30" s="34">
        <v>8</v>
      </c>
      <c r="C30" s="51" t="s">
        <v>1085</v>
      </c>
      <c r="D30" s="58">
        <v>1250</v>
      </c>
      <c r="E30" s="58">
        <v>1</v>
      </c>
      <c r="F30" s="58">
        <v>2</v>
      </c>
      <c r="G30" s="58">
        <f t="shared" si="3"/>
        <v>1250</v>
      </c>
      <c r="H30" s="58">
        <f t="shared" si="2"/>
        <v>2500</v>
      </c>
      <c r="I30" s="42">
        <v>693</v>
      </c>
      <c r="J30" s="105" t="s">
        <v>1076</v>
      </c>
    </row>
    <row r="31" spans="2:10">
      <c r="B31" s="96"/>
      <c r="C31" s="97"/>
      <c r="D31" s="97"/>
      <c r="E31" s="97"/>
      <c r="F31" s="97"/>
      <c r="G31" s="97"/>
      <c r="H31" s="97"/>
      <c r="I31" s="97"/>
      <c r="J31" s="98"/>
    </row>
    <row r="32" spans="2:10">
      <c r="B32" s="96"/>
      <c r="C32" s="97"/>
      <c r="D32" s="97"/>
      <c r="E32" s="97"/>
      <c r="F32" s="97"/>
      <c r="G32" s="97"/>
      <c r="H32" s="97"/>
      <c r="I32" s="97"/>
      <c r="J32" s="98"/>
    </row>
    <row r="33" spans="2:10" ht="15.75" thickBot="1">
      <c r="B33" s="106">
        <v>1</v>
      </c>
      <c r="C33" s="107" t="s">
        <v>1118</v>
      </c>
      <c r="D33" s="108">
        <v>87378</v>
      </c>
      <c r="E33" s="107" t="s">
        <v>1119</v>
      </c>
      <c r="F33" s="109"/>
      <c r="G33" s="109"/>
      <c r="H33" s="109"/>
      <c r="I33" s="109"/>
      <c r="J33" s="110"/>
    </row>
    <row r="38" spans="2:10" ht="15.75" thickBot="1"/>
    <row r="39" spans="2:10" ht="15.75" thickBot="1">
      <c r="C39" s="87"/>
      <c r="D39" s="88"/>
      <c r="E39" s="88"/>
      <c r="F39" s="88"/>
      <c r="G39" s="88"/>
      <c r="H39" s="88"/>
      <c r="I39" s="88"/>
      <c r="J39" s="8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workbookViewId="0">
      <selection activeCell="C17" sqref="C17"/>
    </sheetView>
  </sheetViews>
  <sheetFormatPr defaultRowHeight="15"/>
  <cols>
    <col min="2" max="2" width="24" bestFit="1" customWidth="1"/>
    <col min="4" max="4" width="18" bestFit="1" customWidth="1"/>
    <col min="5" max="5" width="19.42578125" bestFit="1" customWidth="1"/>
    <col min="7" max="7" width="12" bestFit="1" customWidth="1"/>
  </cols>
  <sheetData>
    <row r="2" spans="2:5" ht="15.75" thickBot="1"/>
    <row r="3" spans="2:5" ht="19.5" thickBot="1">
      <c r="B3" s="149" t="s">
        <v>1127</v>
      </c>
      <c r="C3" s="150"/>
      <c r="D3" s="150"/>
      <c r="E3" s="150"/>
    </row>
    <row r="4" spans="2:5" ht="19.5" thickBot="1">
      <c r="B4" s="150"/>
      <c r="C4" s="149" t="s">
        <v>1128</v>
      </c>
      <c r="D4" s="151" t="s">
        <v>1123</v>
      </c>
      <c r="E4" s="152" t="s">
        <v>1124</v>
      </c>
    </row>
    <row r="5" spans="2:5" ht="19.5" thickBot="1">
      <c r="B5" s="150"/>
      <c r="C5" s="150"/>
      <c r="D5" s="153">
        <v>96812605.714285716</v>
      </c>
      <c r="E5" s="154">
        <v>115207000.8</v>
      </c>
    </row>
    <row r="6" spans="2:5" ht="18.75">
      <c r="B6" s="150"/>
      <c r="C6" s="150"/>
      <c r="D6" s="150"/>
      <c r="E6" s="1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Lista strazi</vt:lpstr>
      <vt:lpstr>subsecvent maxim </vt:lpstr>
      <vt:lpstr>subsecvent minim</vt:lpstr>
      <vt:lpstr>Cantitati</vt:lpstr>
      <vt:lpstr>valoare acord cadru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Simtion</dc:creator>
  <cp:lastModifiedBy>Admin2</cp:lastModifiedBy>
  <cp:lastPrinted>2020-04-27T09:37:03Z</cp:lastPrinted>
  <dcterms:created xsi:type="dcterms:W3CDTF">2019-12-04T05:11:11Z</dcterms:created>
  <dcterms:modified xsi:type="dcterms:W3CDTF">2020-06-05T10:35:59Z</dcterms:modified>
</cp:coreProperties>
</file>