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ENTRU CULTURAL ORGANIGRAMA\BUGET\buget 2023 CULTURA\"/>
    </mc:Choice>
  </mc:AlternateContent>
  <xr:revisionPtr revIDLastSave="0" documentId="13_ncr:1_{F93EADE8-7FC9-439C-A510-D85A5A62E0B0}" xr6:coauthVersionLast="47" xr6:coauthVersionMax="47" xr10:uidLastSave="{00000000-0000-0000-0000-000000000000}"/>
  <bookViews>
    <workbookView xWindow="1500" yWindow="1500" windowWidth="17280" windowHeight="8880" activeTab="1" xr2:uid="{00000000-000D-0000-FFFF-FFFF00000000}"/>
  </bookViews>
  <sheets>
    <sheet name="INVESTIȚII ȘI REPARAȚII" sheetId="1" r:id="rId1"/>
    <sheet name="BUNURI ȘI SERVICII" sheetId="2" r:id="rId2"/>
    <sheet name="Sheet1" sheetId="3" r:id="rId3"/>
    <sheet name="Rate echipament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E32" i="2"/>
  <c r="E56" i="2"/>
  <c r="I56" i="2" s="1"/>
  <c r="I88" i="2"/>
  <c r="E62" i="2"/>
  <c r="I62" i="2" s="1"/>
  <c r="I42" i="1"/>
  <c r="I49" i="1"/>
  <c r="E55" i="2"/>
  <c r="I55" i="2" s="1"/>
  <c r="C54" i="1"/>
  <c r="C51" i="1"/>
  <c r="D36" i="1"/>
  <c r="E34" i="2"/>
  <c r="E30" i="2"/>
  <c r="E45" i="2"/>
  <c r="I45" i="2" s="1"/>
  <c r="E84" i="2"/>
  <c r="I84" i="2" s="1"/>
  <c r="E53" i="2"/>
  <c r="I53" i="2" s="1"/>
  <c r="E31" i="2"/>
  <c r="E29" i="2"/>
  <c r="C36" i="1"/>
  <c r="E43" i="1"/>
  <c r="I43" i="1" s="1"/>
  <c r="E28" i="2" l="1"/>
  <c r="E35" i="2"/>
  <c r="I48" i="1" l="1"/>
  <c r="I50" i="1"/>
  <c r="I65" i="1"/>
  <c r="F54" i="1"/>
  <c r="D54" i="1"/>
  <c r="E75" i="2" l="1"/>
  <c r="I75" i="2" s="1"/>
  <c r="E51" i="2" l="1"/>
  <c r="I51" i="2" s="1"/>
  <c r="D44" i="1" l="1"/>
  <c r="C44" i="1"/>
  <c r="F17" i="1"/>
  <c r="D17" i="1"/>
  <c r="C17" i="1"/>
  <c r="D51" i="1"/>
  <c r="E53" i="1"/>
  <c r="I53" i="1" s="1"/>
  <c r="E39" i="1"/>
  <c r="I39" i="1" s="1"/>
  <c r="E23" i="1"/>
  <c r="I23" i="1" s="1"/>
  <c r="E22" i="1"/>
  <c r="I22" i="1" s="1"/>
  <c r="I51" i="1" l="1"/>
  <c r="E51" i="1"/>
  <c r="C68" i="2"/>
  <c r="H36" i="1" l="1"/>
  <c r="G36" i="1"/>
  <c r="F36" i="1"/>
  <c r="E38" i="1" l="1"/>
  <c r="I38" i="1" s="1"/>
  <c r="E37" i="1"/>
  <c r="E36" i="1" l="1"/>
  <c r="I37" i="1"/>
  <c r="E46" i="2" l="1"/>
  <c r="E67" i="2" l="1"/>
  <c r="I67" i="2" s="1"/>
  <c r="E52" i="2"/>
  <c r="I52" i="2" s="1"/>
  <c r="E68" i="2"/>
  <c r="I68" i="2" s="1"/>
  <c r="E47" i="2"/>
  <c r="I47" i="2" s="1"/>
  <c r="E26" i="2" l="1"/>
  <c r="I26" i="2" s="1"/>
  <c r="E24" i="2"/>
  <c r="E17" i="2" l="1"/>
  <c r="E16" i="2"/>
  <c r="E57" i="1" l="1"/>
  <c r="I57" i="1" s="1"/>
  <c r="I58" i="1"/>
  <c r="I59" i="1"/>
  <c r="E21" i="1"/>
  <c r="I21" i="1" s="1"/>
  <c r="E20" i="1" l="1"/>
  <c r="I20" i="1" s="1"/>
  <c r="I19" i="1"/>
  <c r="E18" i="1"/>
  <c r="I18" i="1" s="1"/>
  <c r="C37" i="2" l="1"/>
  <c r="G17" i="1" l="1"/>
  <c r="H54" i="1" l="1"/>
  <c r="G54" i="1"/>
  <c r="E40" i="2" l="1"/>
  <c r="I40" i="2" s="1"/>
  <c r="I27" i="2" l="1"/>
  <c r="H44" i="1" l="1"/>
  <c r="G44" i="1"/>
  <c r="F44" i="1"/>
  <c r="G16" i="1" l="1"/>
  <c r="C16" i="1"/>
  <c r="D16" i="1"/>
  <c r="F16" i="1"/>
  <c r="H86" i="2"/>
  <c r="G86" i="2"/>
  <c r="F86" i="2"/>
  <c r="D86" i="2"/>
  <c r="C86" i="2"/>
  <c r="H69" i="2"/>
  <c r="G69" i="2"/>
  <c r="F69" i="2"/>
  <c r="D69" i="2"/>
  <c r="H37" i="2"/>
  <c r="G37" i="2"/>
  <c r="D37" i="2"/>
  <c r="H19" i="2"/>
  <c r="G19" i="2"/>
  <c r="F19" i="2"/>
  <c r="D19" i="2"/>
  <c r="C19" i="2"/>
  <c r="E12" i="2"/>
  <c r="I12" i="2" s="1"/>
  <c r="E13" i="2"/>
  <c r="I13" i="2" s="1"/>
  <c r="I14" i="2"/>
  <c r="E15" i="2"/>
  <c r="I15" i="2" s="1"/>
  <c r="I16" i="2"/>
  <c r="I17" i="2"/>
  <c r="E18" i="2"/>
  <c r="I18" i="2" s="1"/>
  <c r="E20" i="2"/>
  <c r="I20" i="2" s="1"/>
  <c r="E21" i="2"/>
  <c r="I21" i="2" s="1"/>
  <c r="E22" i="2"/>
  <c r="I22" i="2" s="1"/>
  <c r="E23" i="2"/>
  <c r="I23" i="2" s="1"/>
  <c r="I24" i="2"/>
  <c r="E25" i="2"/>
  <c r="I25" i="2" s="1"/>
  <c r="I35" i="2"/>
  <c r="E36" i="2"/>
  <c r="I36" i="2" s="1"/>
  <c r="I38" i="2"/>
  <c r="E39" i="2"/>
  <c r="I39" i="2" s="1"/>
  <c r="I42" i="2"/>
  <c r="E43" i="2"/>
  <c r="I43" i="2" s="1"/>
  <c r="E44" i="2"/>
  <c r="I44" i="2" s="1"/>
  <c r="I46" i="2"/>
  <c r="I70" i="2"/>
  <c r="I71" i="2"/>
  <c r="E77" i="2"/>
  <c r="I77" i="2" s="1"/>
  <c r="E78" i="2"/>
  <c r="I78" i="2" s="1"/>
  <c r="E80" i="2"/>
  <c r="I80" i="2" s="1"/>
  <c r="E81" i="2"/>
  <c r="I81" i="2" s="1"/>
  <c r="E82" i="2"/>
  <c r="I82" i="2" s="1"/>
  <c r="E83" i="2"/>
  <c r="I83" i="2" s="1"/>
  <c r="E85" i="2"/>
  <c r="I85" i="2" s="1"/>
  <c r="E87" i="2"/>
  <c r="I87" i="2" s="1"/>
  <c r="I90" i="2"/>
  <c r="E91" i="2"/>
  <c r="I91" i="2" s="1"/>
  <c r="H10" i="2" l="1"/>
  <c r="G10" i="2"/>
  <c r="E19" i="2"/>
  <c r="I19" i="2" s="1"/>
  <c r="E37" i="2"/>
  <c r="I37" i="2" s="1"/>
  <c r="E86" i="2"/>
  <c r="I86" i="2" s="1"/>
  <c r="I69" i="2"/>
  <c r="I47" i="1"/>
  <c r="E16" i="1" l="1"/>
  <c r="I10" i="2"/>
  <c r="E54" i="1"/>
  <c r="I54" i="1" s="1"/>
  <c r="E17" i="1"/>
  <c r="E44" i="1"/>
  <c r="I44" i="1" s="1"/>
  <c r="I36" i="1"/>
  <c r="H17" i="1"/>
  <c r="I17" i="1" l="1"/>
  <c r="H16" i="1"/>
  <c r="I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M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factura proiectare neachitată</t>
        </r>
      </text>
    </comment>
  </commentList>
</comments>
</file>

<file path=xl/sharedStrings.xml><?xml version="1.0" encoding="utf-8"?>
<sst xmlns="http://schemas.openxmlformats.org/spreadsheetml/2006/main" count="193" uniqueCount="172">
  <si>
    <t>ROMÂNIA</t>
  </si>
  <si>
    <t>APROBAT,</t>
  </si>
  <si>
    <t xml:space="preserve">  </t>
  </si>
  <si>
    <t>JUDEŢUL MUREŞ</t>
  </si>
  <si>
    <t xml:space="preserve">      </t>
  </si>
  <si>
    <t>TEL./FAX: 0265-250337</t>
  </si>
  <si>
    <t>CENTRALIZATOR INVESTIȚII ȘI REPARAȚII</t>
  </si>
  <si>
    <t>Nr. crt.</t>
  </si>
  <si>
    <t>Nominalizarea pe obiective de investiţii, dotări şi alte cheltuieli de investiţii</t>
  </si>
  <si>
    <t>Total CHELTUIELI DE CAPITAL, din care:</t>
  </si>
  <si>
    <t xml:space="preserve"> </t>
  </si>
  <si>
    <t>IV. CHELTUIELI DE REPARAŢII CURENTE                                        din care:</t>
  </si>
  <si>
    <t>Estimat 2023</t>
  </si>
  <si>
    <t>TOTAL</t>
  </si>
  <si>
    <t>TOTAL 710101</t>
  </si>
  <si>
    <t>TOTAL 710102</t>
  </si>
  <si>
    <t>TOTAL 710103</t>
  </si>
  <si>
    <t>TOTAL 710130</t>
  </si>
  <si>
    <t>CENTRALIZATOR BUNURI ȘI SERVICII</t>
  </si>
  <si>
    <t>Articol</t>
  </si>
  <si>
    <t>Nominalizarea de bunuri şi servicii</t>
  </si>
  <si>
    <t>Total CHELTUIELI BUNURI ŞI SERVICII, din care:</t>
  </si>
  <si>
    <t xml:space="preserve"> APĂ, CANAL, SALUBRITATE</t>
  </si>
  <si>
    <t xml:space="preserve"> MATERIALE ŞI PRESTĂRI DE SERVICII CU CARACTER FUNCŢIONAL</t>
  </si>
  <si>
    <t xml:space="preserve"> Intervenţii pentru asigurarea şi punerea în funcţiune a hidranţilor</t>
  </si>
  <si>
    <t xml:space="preserve"> Cheltuieli neprevazute</t>
  </si>
  <si>
    <t xml:space="preserve"> Facturi neachitate</t>
  </si>
  <si>
    <t xml:space="preserve"> ALTE BUNURI ŞI SERVICII PENTRU ÎNTREŢINERE ŞI FUNCŢIONARE</t>
  </si>
  <si>
    <t xml:space="preserve"> Vidanjare şi desfundare canale</t>
  </si>
  <si>
    <t>Verificari centrale termice (10 cazane)</t>
  </si>
  <si>
    <t>Facturi neachitate</t>
  </si>
  <si>
    <t>Cheltuieli neprevăzute și urgențe</t>
  </si>
  <si>
    <t>ALTE OBIECTE DE INVENTAR</t>
  </si>
  <si>
    <t>Cheltuieli neprevăzute şi urgenţe</t>
  </si>
  <si>
    <t>DEPLASĂRI INTERNE, DETAŞĂRI, TRANSFERURI</t>
  </si>
  <si>
    <t>CĂRŢI, PUBLICAŢII ŞI MATERIALE DOCUMENTARE</t>
  </si>
  <si>
    <t>PREGĂTIRE PROFESIONALĂ</t>
  </si>
  <si>
    <t>RECLAMĂ ŞI PUBLICITATE</t>
  </si>
  <si>
    <t>PRIME DE ASIGURARE NON-VIAŢĂ</t>
  </si>
  <si>
    <t>ALTE CHELTUIELI CU BUNURI ŞI SERVICII</t>
  </si>
  <si>
    <t xml:space="preserve"> Cheltuieli neprevăzute şi urgenţe</t>
  </si>
  <si>
    <t>Facturi emise</t>
  </si>
  <si>
    <t>Valoare contract</t>
  </si>
  <si>
    <t>De facturat</t>
  </si>
  <si>
    <t>Tonere</t>
  </si>
  <si>
    <t>Primar,</t>
  </si>
  <si>
    <t>Estimat 2024</t>
  </si>
  <si>
    <t>Reparatii si intretinere sisteme de irigatii Ctr. 49/17.06.2020</t>
  </si>
  <si>
    <t>Reparații sisteme de iluminat și forță Ctr.85/11/05.06.2020</t>
  </si>
  <si>
    <t xml:space="preserve">FURNITURI DE BIROU </t>
  </si>
  <si>
    <t xml:space="preserve"> Ulei trimmer, fir trimmer şi alte materiale </t>
  </si>
  <si>
    <t>Rovigneta</t>
  </si>
  <si>
    <t>Inspecție tehnică periodică</t>
  </si>
  <si>
    <t>Achiziţie motounelte</t>
  </si>
  <si>
    <t xml:space="preserve"> Achiziţie uniforme şi echipamente </t>
  </si>
  <si>
    <t>Observații</t>
  </si>
  <si>
    <t>MUNICIPIUL TÂRGU MUREŞ</t>
  </si>
  <si>
    <t>Soós Zoltán</t>
  </si>
  <si>
    <t xml:space="preserve"> Întreţinere calculatoare și piese </t>
  </si>
  <si>
    <t>Centrale termice 45 kw Bastionul Dogarilor și Blănarilor</t>
  </si>
  <si>
    <t>Mobilier Cetate</t>
  </si>
  <si>
    <t>Achiziție obiecte de patrimoniu</t>
  </si>
  <si>
    <t>Materiale de protecție și sanitare (Stare de alertă Covid 19)</t>
  </si>
  <si>
    <t xml:space="preserve">Mobilier Cetate </t>
  </si>
  <si>
    <t>Reparații Cetate</t>
  </si>
  <si>
    <t xml:space="preserve">ÎNCĂLZIT, ILUMINAT ŞI FORŢĂ MOTRICE </t>
  </si>
  <si>
    <t xml:space="preserve">POŞTĂ, TELECOMUNICAŢII, RADIO, TELEVIZOR, INTERNET </t>
  </si>
  <si>
    <t>Facturi emise in anul 2020</t>
  </si>
  <si>
    <t>Servicii de inscripționare bannere</t>
  </si>
  <si>
    <t xml:space="preserve">Dezinfectanți </t>
  </si>
  <si>
    <t>Dirigintie de santier- Reabilitare acoperiș Bolyai nr. 5</t>
  </si>
  <si>
    <t>Studii Muzeul Fotografiei</t>
  </si>
  <si>
    <t>Refacere scena Teatru de Vara</t>
  </si>
  <si>
    <t>Sistem montare reflectoare Teatrul de Vara</t>
  </si>
  <si>
    <t>Echipamente de sonorizare</t>
  </si>
  <si>
    <t>Calculatoare - 5 buc</t>
  </si>
  <si>
    <t>Softuri și licențe 5 buc</t>
  </si>
  <si>
    <t>Servicii de consultanta in domeniul achizițiilor și analiza ofertelor tehnice și financiare</t>
  </si>
  <si>
    <t>Centrală Bastionul Croitorilor</t>
  </si>
  <si>
    <t>Reparatii si intretinerela centralele termice si echipamentul din centralele termice (Acord cadru)</t>
  </si>
  <si>
    <t>Estimări 2022</t>
  </si>
  <si>
    <t>Achiz. 2021</t>
  </si>
  <si>
    <t>Total 2022</t>
  </si>
  <si>
    <t>Estimat 2025</t>
  </si>
  <si>
    <t>Facturat în 2021</t>
  </si>
  <si>
    <t>Zenovia Maria Șagău</t>
  </si>
  <si>
    <t>Servicii de expertiza obiecte de patrimoniu</t>
  </si>
  <si>
    <t>Servicii de curatoriat</t>
  </si>
  <si>
    <t>ROMANIA</t>
  </si>
  <si>
    <t>Studiu de fezabilitate Muzeul Fotografiei</t>
  </si>
  <si>
    <t>SF Centrul Cultural Muzeul de Arta Contemporana</t>
  </si>
  <si>
    <t xml:space="preserve">Corp F - expertiza si SF </t>
  </si>
  <si>
    <t>Reparatii Casa Tineretului</t>
  </si>
  <si>
    <t>Material dendrofloricol</t>
  </si>
  <si>
    <t>Prestari servicii cu zilierii</t>
  </si>
  <si>
    <t>PROTOCOL ȘI REPREZENTARE</t>
  </si>
  <si>
    <t>Servicii de dezumidificare Cetate</t>
  </si>
  <si>
    <t>Achizitie stampile</t>
  </si>
  <si>
    <t>Semnatura digitala</t>
  </si>
  <si>
    <t>CARBURANŢI ŞI LUBRIFIANŢI</t>
  </si>
  <si>
    <t>FACTURAT ȘI Neachitat la 31.12.2021</t>
  </si>
  <si>
    <t>Lucrări de acoperire terenuri de tenis Parc Municipal cu studii și proiecte</t>
  </si>
  <si>
    <t xml:space="preserve">Soft pachete de baza </t>
  </si>
  <si>
    <t>Váry Florentina Maria</t>
  </si>
  <si>
    <t>Director,</t>
  </si>
  <si>
    <t>Director adj.,</t>
  </si>
  <si>
    <t>Reparatii si intretinerela centralele termice si echipamentul din centralele termice</t>
  </si>
  <si>
    <t>Analiza de risc la securitate fizica</t>
  </si>
  <si>
    <t>Mobilier tip urban</t>
  </si>
  <si>
    <t>Achizitie teren Cimitir Livezeni</t>
  </si>
  <si>
    <t>Acord cadru Reparatii si intretinere parcuri de joaca</t>
  </si>
  <si>
    <r>
      <t xml:space="preserve">Obiecte de patrimoniu - mobilier stil </t>
    </r>
    <r>
      <rPr>
        <i/>
        <sz val="12"/>
        <rFont val="Times New Roman"/>
        <family val="1"/>
      </rPr>
      <t>ctr.246/29.12.2021</t>
    </r>
  </si>
  <si>
    <r>
      <t xml:space="preserve">Reparatii sistem sonorizare </t>
    </r>
    <r>
      <rPr>
        <i/>
        <sz val="12"/>
        <rFont val="Times New Roman"/>
        <family val="1"/>
      </rPr>
      <t>ctr.234/23.12.2021</t>
    </r>
  </si>
  <si>
    <r>
      <t xml:space="preserve">Fântână arteziană - SF și proiectare </t>
    </r>
    <r>
      <rPr>
        <i/>
        <sz val="12"/>
        <rFont val="Times New Roman"/>
        <family val="1"/>
      </rPr>
      <t>ctr.233/23.12.2021</t>
    </r>
  </si>
  <si>
    <r>
      <t xml:space="preserve"> Parcul arheologic - SF și proiectare </t>
    </r>
    <r>
      <rPr>
        <i/>
        <sz val="12"/>
        <rFont val="Times New Roman"/>
        <family val="1"/>
      </rPr>
      <t>ctr. 232/23.12.2021</t>
    </r>
  </si>
  <si>
    <r>
      <t xml:space="preserve"> Reparații sisteme de supraveghere si control  </t>
    </r>
    <r>
      <rPr>
        <i/>
        <sz val="12"/>
        <rFont val="Times New Roman"/>
        <family val="1"/>
      </rPr>
      <t>ctr.225/15.12.2021</t>
    </r>
  </si>
  <si>
    <r>
      <t xml:space="preserve">Poarta acces Cetate </t>
    </r>
    <r>
      <rPr>
        <i/>
        <sz val="12"/>
        <rFont val="Times New Roman"/>
        <family val="1"/>
      </rPr>
      <t>ctr. 215/8.12.2021</t>
    </r>
  </si>
  <si>
    <t>Reparatii acces Cetate ctr.214/8.12.2021</t>
  </si>
  <si>
    <r>
      <t xml:space="preserve">Reabilitare acoperiș Bolyai nr. 5 </t>
    </r>
    <r>
      <rPr>
        <i/>
        <sz val="12"/>
        <rFont val="Times New Roman"/>
        <family val="1"/>
      </rPr>
      <t>ctr. 213/8.12.2021</t>
    </r>
  </si>
  <si>
    <t>Reparatii alei si scari</t>
  </si>
  <si>
    <t>SERVICIUL PUBLIC DE UTILITĂȚI MUNICIPALE</t>
  </si>
  <si>
    <t>`</t>
  </si>
  <si>
    <t>Studiu de fezabilitate Centrul Cultural Multifunctional Casa Tineretului</t>
  </si>
  <si>
    <t>Expozitie fosta Manastire Franciscana</t>
  </si>
  <si>
    <t xml:space="preserve">Autoturism </t>
  </si>
  <si>
    <t>Sistem lumini Bastionul Porții</t>
  </si>
  <si>
    <t>Sistem de sunet Bastionul Porții</t>
  </si>
  <si>
    <t>Studiu de fezabilitate Bastionul Croitorilor</t>
  </si>
  <si>
    <t>Licrari de amenajare locuri de joaca ctr. 31/2020 si 41/2020</t>
  </si>
  <si>
    <t>Foisor</t>
  </si>
  <si>
    <t>SF constructie skateparck - Parcul Municpal</t>
  </si>
  <si>
    <r>
      <t xml:space="preserve">Proiectare parcuri de joaca </t>
    </r>
    <r>
      <rPr>
        <i/>
        <strike/>
        <sz val="12"/>
        <rFont val="Times New Roman"/>
        <family val="1"/>
      </rPr>
      <t>ctr.237/23.12.2021</t>
    </r>
  </si>
  <si>
    <r>
      <t xml:space="preserve"> MATERIALE DE CURĂŢENIE </t>
    </r>
    <r>
      <rPr>
        <b/>
        <i/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/>
    </r>
  </si>
  <si>
    <t xml:space="preserve">PIESE DE SCHIMB </t>
  </si>
  <si>
    <t xml:space="preserve">Reparații autoutilitare, remorci, tractoare și motounelte </t>
  </si>
  <si>
    <t>Servicii de fotografie și servicii conexe</t>
  </si>
  <si>
    <t>CENTRUL DE CULTURĂ ȘI ARTĂ TÂRGU MUREȘ</t>
  </si>
  <si>
    <t>Servicii de pază- acord cadru</t>
  </si>
  <si>
    <t xml:space="preserve">Servicii de masurători topografice </t>
  </si>
  <si>
    <t xml:space="preserve">Audit energetic </t>
  </si>
  <si>
    <t xml:space="preserve">PROTECŢIA MUNCII </t>
  </si>
  <si>
    <t>Prestări servicii cu deținuții</t>
  </si>
  <si>
    <t>Materiale gospodăreşti şi de construcţii</t>
  </si>
  <si>
    <t>Piese de schimb - Proiector Teatrul de Vară</t>
  </si>
  <si>
    <t>Organizare expoziții</t>
  </si>
  <si>
    <t>Servicii juridice</t>
  </si>
  <si>
    <t>Mobilier urban</t>
  </si>
  <si>
    <t xml:space="preserve">Corpuri de iluminat cu LED </t>
  </si>
  <si>
    <t>Estimări 2023</t>
  </si>
  <si>
    <t>Achiz. 2022</t>
  </si>
  <si>
    <t>Total 2023</t>
  </si>
  <si>
    <t>Estimat 2026</t>
  </si>
  <si>
    <t>Mentenanta lifturi</t>
  </si>
  <si>
    <t>Mentenanță sistem alarmă și antiincendiu</t>
  </si>
  <si>
    <t xml:space="preserve"> Întreţinere sisteme de supraveghere şi piese </t>
  </si>
  <si>
    <t>Servicii de implementare baza de date</t>
  </si>
  <si>
    <t>Servicii de mentenanță contabilitate</t>
  </si>
  <si>
    <t>Servicii de curățenie profesionala</t>
  </si>
  <si>
    <t>Mentenanță lifturi</t>
  </si>
  <si>
    <t>Organizare Târg de Craciun</t>
  </si>
  <si>
    <t>Servicii de inscriptionare imprimate si materiale promotionale</t>
  </si>
  <si>
    <t>Servicii de consultanta tehnica</t>
  </si>
  <si>
    <t>Asigurari obiecte de patrimoniu</t>
  </si>
  <si>
    <t>Servicii de peisagistica</t>
  </si>
  <si>
    <t>Servicii de spălare pereti exteriori</t>
  </si>
  <si>
    <t>Ghid de expoziție Artă Transilvăneană</t>
  </si>
  <si>
    <t>Catalog de Artă  Transilvăneană</t>
  </si>
  <si>
    <t xml:space="preserve">Servicii de închiriere utilaje </t>
  </si>
  <si>
    <t>Servicii de prelucrare fotografii digitale</t>
  </si>
  <si>
    <t>DEPLASĂRI ÎN STRĂINĂTATE</t>
  </si>
  <si>
    <t>Sistem antiincendiu</t>
  </si>
  <si>
    <t>Sistem atiefracție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</si>
</sst>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b/>
      <u val="double"/>
      <sz val="12"/>
      <name val="Times New Roman"/>
      <family val="1"/>
    </font>
    <font>
      <u val="double"/>
      <sz val="12"/>
      <name val="Times New Roman"/>
      <family val="1"/>
    </font>
    <font>
      <b/>
      <strike/>
      <sz val="12"/>
      <name val="Times New Roman"/>
      <family val="1"/>
    </font>
    <font>
      <strike/>
      <sz val="12"/>
      <name val="Times New Roman"/>
      <family val="1"/>
    </font>
    <font>
      <i/>
      <strike/>
      <sz val="12"/>
      <name val="Times New Roman"/>
      <family val="1"/>
    </font>
    <font>
      <sz val="12"/>
      <color rgb="FF1D2228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4" fontId="1" fillId="0" borderId="0" xfId="0" applyNumberFormat="1" applyFont="1"/>
    <xf numFmtId="0" fontId="1" fillId="0" borderId="0" xfId="0" applyFont="1"/>
    <xf numFmtId="0" fontId="4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wrapText="1"/>
    </xf>
    <xf numFmtId="0" fontId="6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/>
    <xf numFmtId="0" fontId="8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1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4" fontId="8" fillId="0" borderId="2" xfId="0" applyNumberFormat="1" applyFont="1" applyBorder="1"/>
    <xf numFmtId="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3" fontId="1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wrapText="1"/>
    </xf>
    <xf numFmtId="3" fontId="13" fillId="0" borderId="2" xfId="0" applyNumberFormat="1" applyFont="1" applyBorder="1"/>
    <xf numFmtId="3" fontId="14" fillId="0" borderId="2" xfId="0" applyNumberFormat="1" applyFont="1" applyBorder="1"/>
    <xf numFmtId="0" fontId="14" fillId="0" borderId="0" xfId="0" applyFont="1"/>
    <xf numFmtId="0" fontId="5" fillId="0" borderId="2" xfId="0" applyFont="1" applyBorder="1"/>
    <xf numFmtId="3" fontId="4" fillId="0" borderId="2" xfId="0" applyNumberFormat="1" applyFont="1" applyBorder="1"/>
    <xf numFmtId="3" fontId="5" fillId="0" borderId="2" xfId="0" applyNumberFormat="1" applyFont="1" applyBorder="1"/>
    <xf numFmtId="4" fontId="5" fillId="0" borderId="0" xfId="0" applyNumberFormat="1" applyFont="1"/>
    <xf numFmtId="0" fontId="4" fillId="0" borderId="0" xfId="0" applyFont="1"/>
    <xf numFmtId="0" fontId="1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3" fontId="4" fillId="2" borderId="2" xfId="0" applyNumberFormat="1" applyFont="1" applyFill="1" applyBorder="1"/>
    <xf numFmtId="3" fontId="5" fillId="2" borderId="2" xfId="0" applyNumberFormat="1" applyFont="1" applyFill="1" applyBorder="1"/>
    <xf numFmtId="0" fontId="5" fillId="0" borderId="2" xfId="0" applyFont="1" applyBorder="1" applyAlignment="1">
      <alignment wrapText="1"/>
    </xf>
    <xf numFmtId="4" fontId="4" fillId="0" borderId="0" xfId="0" applyNumberFormat="1" applyFont="1"/>
    <xf numFmtId="4" fontId="14" fillId="0" borderId="0" xfId="0" applyNumberFormat="1" applyFont="1"/>
    <xf numFmtId="3" fontId="16" fillId="0" borderId="2" xfId="0" applyNumberFormat="1" applyFont="1" applyBorder="1"/>
    <xf numFmtId="3" fontId="17" fillId="0" borderId="2" xfId="0" applyNumberFormat="1" applyFont="1" applyBorder="1"/>
    <xf numFmtId="3" fontId="15" fillId="0" borderId="2" xfId="0" applyNumberFormat="1" applyFont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0" xfId="0" applyFont="1"/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4" fontId="1" fillId="0" borderId="2" xfId="0" applyNumberFormat="1" applyFont="1" applyBorder="1" applyAlignment="1">
      <alignment horizontal="center" vertical="center" wrapText="1"/>
    </xf>
    <xf numFmtId="3" fontId="1" fillId="0" borderId="0" xfId="0" applyNumberFormat="1" applyFont="1"/>
    <xf numFmtId="4" fontId="5" fillId="0" borderId="2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4" fontId="15" fillId="0" borderId="2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4" fontId="5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3" fontId="5" fillId="0" borderId="0" xfId="0" applyNumberFormat="1" applyFont="1" applyAlignment="1">
      <alignment vertical="top"/>
    </xf>
    <xf numFmtId="4" fontId="1" fillId="0" borderId="4" xfId="0" applyNumberFormat="1" applyFont="1" applyBorder="1"/>
    <xf numFmtId="3" fontId="4" fillId="0" borderId="4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3" fontId="5" fillId="0" borderId="2" xfId="0" applyNumberFormat="1" applyFont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/>
    <xf numFmtId="0" fontId="19" fillId="0" borderId="0" xfId="0" applyFont="1"/>
    <xf numFmtId="4" fontId="19" fillId="0" borderId="2" xfId="0" applyNumberFormat="1" applyFont="1" applyBorder="1" applyAlignment="1">
      <alignment horizontal="right" vertical="center" wrapText="1"/>
    </xf>
    <xf numFmtId="3" fontId="19" fillId="0" borderId="2" xfId="0" applyNumberFormat="1" applyFont="1" applyBorder="1"/>
    <xf numFmtId="0" fontId="21" fillId="0" borderId="0" xfId="0" applyFont="1"/>
    <xf numFmtId="3" fontId="22" fillId="0" borderId="2" xfId="0" applyNumberFormat="1" applyFont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opLeftCell="A14" workbookViewId="0">
      <selection activeCell="F48" sqref="F48"/>
    </sheetView>
  </sheetViews>
  <sheetFormatPr defaultRowHeight="14.4" x14ac:dyDescent="0.3"/>
  <cols>
    <col min="1" max="1" width="5.33203125" customWidth="1"/>
    <col min="2" max="2" width="34.44140625" customWidth="1"/>
    <col min="3" max="3" width="14.5546875" customWidth="1"/>
    <col min="4" max="4" width="15.109375" customWidth="1"/>
    <col min="5" max="5" width="17.6640625" customWidth="1"/>
    <col min="6" max="6" width="15" customWidth="1"/>
    <col min="7" max="7" width="17.5546875" customWidth="1"/>
    <col min="8" max="10" width="14.33203125" customWidth="1"/>
    <col min="11" max="11" width="18.5546875" style="1" customWidth="1"/>
    <col min="12" max="12" width="13" customWidth="1"/>
    <col min="13" max="13" width="15" customWidth="1"/>
    <col min="14" max="14" width="13.5546875" customWidth="1"/>
  </cols>
  <sheetData>
    <row r="1" spans="1:14" ht="15.6" x14ac:dyDescent="0.3">
      <c r="A1" t="s">
        <v>0</v>
      </c>
      <c r="G1" s="106" t="s">
        <v>1</v>
      </c>
      <c r="H1" s="106"/>
      <c r="I1" s="5"/>
      <c r="J1" s="5"/>
      <c r="M1" t="s">
        <v>2</v>
      </c>
    </row>
    <row r="2" spans="1:14" ht="15.6" x14ac:dyDescent="0.3">
      <c r="A2" t="s">
        <v>3</v>
      </c>
      <c r="G2" s="106" t="s">
        <v>45</v>
      </c>
      <c r="H2" s="106"/>
      <c r="I2" s="5"/>
      <c r="J2" s="5"/>
      <c r="L2" t="s">
        <v>4</v>
      </c>
    </row>
    <row r="3" spans="1:14" ht="15.6" x14ac:dyDescent="0.3">
      <c r="A3" t="s">
        <v>56</v>
      </c>
      <c r="G3" s="106" t="s">
        <v>57</v>
      </c>
      <c r="H3" s="106"/>
      <c r="I3" s="5"/>
      <c r="J3" s="5"/>
    </row>
    <row r="4" spans="1:14" ht="15.6" x14ac:dyDescent="0.3">
      <c r="A4" t="s">
        <v>120</v>
      </c>
      <c r="G4" s="2"/>
      <c r="H4" s="2"/>
      <c r="I4" s="2"/>
      <c r="J4" s="2"/>
    </row>
    <row r="5" spans="1:14" x14ac:dyDescent="0.3">
      <c r="A5" t="s">
        <v>5</v>
      </c>
    </row>
    <row r="10" spans="1:14" ht="15.6" x14ac:dyDescent="0.3">
      <c r="B10" s="107" t="s">
        <v>6</v>
      </c>
      <c r="C10" s="107"/>
      <c r="D10" s="107"/>
      <c r="E10" s="107"/>
      <c r="F10" s="107"/>
      <c r="G10" s="107"/>
    </row>
    <row r="11" spans="1:14" ht="15.6" x14ac:dyDescent="0.3">
      <c r="B11" s="88"/>
      <c r="C11" s="88"/>
      <c r="D11" s="88"/>
      <c r="E11" s="88"/>
      <c r="F11" s="88"/>
      <c r="G11" s="88"/>
    </row>
    <row r="12" spans="1:14" ht="15.6" x14ac:dyDescent="0.3">
      <c r="B12" s="88"/>
      <c r="C12" s="88"/>
      <c r="D12" s="88"/>
      <c r="E12" s="88"/>
      <c r="F12" s="88"/>
      <c r="G12" s="88"/>
    </row>
    <row r="13" spans="1:14" ht="15.6" x14ac:dyDescent="0.3">
      <c r="B13" s="37"/>
      <c r="C13" s="37"/>
      <c r="D13" s="37"/>
      <c r="E13" s="37"/>
      <c r="F13" s="37"/>
      <c r="G13" s="37"/>
    </row>
    <row r="14" spans="1:14" s="74" customFormat="1" ht="68.25" customHeight="1" x14ac:dyDescent="0.3">
      <c r="A14" s="70" t="s">
        <v>7</v>
      </c>
      <c r="B14" s="70" t="s">
        <v>8</v>
      </c>
      <c r="C14" s="70" t="s">
        <v>80</v>
      </c>
      <c r="D14" s="70" t="s">
        <v>81</v>
      </c>
      <c r="E14" s="70" t="s">
        <v>82</v>
      </c>
      <c r="F14" s="70" t="s">
        <v>12</v>
      </c>
      <c r="G14" s="70" t="s">
        <v>46</v>
      </c>
      <c r="H14" s="70" t="s">
        <v>83</v>
      </c>
      <c r="I14" s="70" t="s">
        <v>13</v>
      </c>
      <c r="J14" s="70" t="s">
        <v>84</v>
      </c>
      <c r="K14" s="71" t="s">
        <v>55</v>
      </c>
      <c r="L14" s="72" t="s">
        <v>42</v>
      </c>
      <c r="M14" s="72" t="s">
        <v>41</v>
      </c>
      <c r="N14" s="73" t="s">
        <v>43</v>
      </c>
    </row>
    <row r="15" spans="1:14" s="14" customFormat="1" ht="15.6" x14ac:dyDescent="0.3">
      <c r="A15" s="3">
        <v>0</v>
      </c>
      <c r="B15" s="3">
        <v>1</v>
      </c>
      <c r="C15" s="3">
        <v>2</v>
      </c>
      <c r="D15" s="3"/>
      <c r="E15" s="3">
        <v>4</v>
      </c>
      <c r="F15" s="3"/>
      <c r="G15" s="3"/>
      <c r="H15" s="3"/>
      <c r="I15" s="3"/>
      <c r="J15" s="3"/>
      <c r="K15" s="75"/>
      <c r="L15" s="76"/>
      <c r="M15" s="76"/>
      <c r="N15" s="76"/>
    </row>
    <row r="16" spans="1:14" s="44" customFormat="1" ht="42.75" customHeight="1" x14ac:dyDescent="0.3">
      <c r="A16" s="15"/>
      <c r="B16" s="15" t="s">
        <v>9</v>
      </c>
      <c r="C16" s="17">
        <f>SUM(C17+C36+C44+C51)</f>
        <v>3774000</v>
      </c>
      <c r="D16" s="17">
        <f>SUM(D17+D36+D44+D51)</f>
        <v>2016000</v>
      </c>
      <c r="E16" s="17">
        <f>C16+D16</f>
        <v>5790000</v>
      </c>
      <c r="F16" s="17">
        <f>SUM(F17+F36+F44+F51)</f>
        <v>3324000</v>
      </c>
      <c r="G16" s="17">
        <f>SUM(G17+G36+G44+G51)</f>
        <v>0</v>
      </c>
      <c r="H16" s="17">
        <f>SUM(H17+H36+H44+H51)</f>
        <v>0</v>
      </c>
      <c r="I16" s="17">
        <f>E16+F16+G16+H16</f>
        <v>9114000</v>
      </c>
      <c r="J16" s="17"/>
      <c r="K16" s="77"/>
      <c r="L16" s="78"/>
      <c r="M16" s="78"/>
      <c r="N16" s="78"/>
    </row>
    <row r="17" spans="1:19" s="44" customFormat="1" ht="39" customHeight="1" x14ac:dyDescent="0.3">
      <c r="A17" s="20"/>
      <c r="B17" s="20" t="s">
        <v>14</v>
      </c>
      <c r="C17" s="21">
        <f>SUM(C18:C35)</f>
        <v>2619000</v>
      </c>
      <c r="D17" s="21">
        <f>SUM(D18:D35)</f>
        <v>888000</v>
      </c>
      <c r="E17" s="25">
        <f t="shared" ref="E17:E54" si="0">C17+D17</f>
        <v>3507000</v>
      </c>
      <c r="F17" s="21">
        <f>SUM(F18:F35)</f>
        <v>2400000</v>
      </c>
      <c r="G17" s="21">
        <f>SUM(G18:G21)</f>
        <v>0</v>
      </c>
      <c r="H17" s="21">
        <f>SUM(H18:H21)</f>
        <v>0</v>
      </c>
      <c r="I17" s="25">
        <f t="shared" ref="I17:I54" si="1">E17+F17+G17+H17</f>
        <v>5907000</v>
      </c>
      <c r="J17" s="25"/>
      <c r="K17" s="79"/>
      <c r="L17" s="78"/>
      <c r="M17" s="78"/>
      <c r="N17" s="78"/>
    </row>
    <row r="18" spans="1:19" s="44" customFormat="1" ht="66.75" customHeight="1" x14ac:dyDescent="0.3">
      <c r="A18" s="15"/>
      <c r="B18" s="4" t="s">
        <v>70</v>
      </c>
      <c r="C18" s="16"/>
      <c r="D18" s="16">
        <v>10000</v>
      </c>
      <c r="E18" s="17">
        <f>C18+D18</f>
        <v>10000</v>
      </c>
      <c r="F18" s="52"/>
      <c r="G18" s="16"/>
      <c r="H18" s="16"/>
      <c r="I18" s="17">
        <f>E18+F18+G18+H18</f>
        <v>10000</v>
      </c>
      <c r="J18" s="17"/>
      <c r="K18" s="18"/>
      <c r="L18" s="19"/>
      <c r="M18" s="78"/>
      <c r="N18" s="78"/>
    </row>
    <row r="19" spans="1:19" s="44" customFormat="1" ht="26.25" customHeight="1" x14ac:dyDescent="0.3">
      <c r="A19" s="15"/>
      <c r="B19" s="4" t="s">
        <v>118</v>
      </c>
      <c r="C19" s="16"/>
      <c r="D19" s="16">
        <v>290000</v>
      </c>
      <c r="E19" s="17">
        <v>290000</v>
      </c>
      <c r="F19" s="16"/>
      <c r="G19" s="16"/>
      <c r="H19" s="16"/>
      <c r="I19" s="17">
        <f t="shared" ref="I19:I20" si="2">E19+F19+G19+H19</f>
        <v>290000</v>
      </c>
      <c r="J19" s="17"/>
      <c r="K19" s="80"/>
      <c r="L19" s="81"/>
      <c r="M19" s="81"/>
      <c r="N19" s="78"/>
      <c r="O19" s="49"/>
      <c r="P19" s="49"/>
      <c r="S19" s="44" t="s">
        <v>10</v>
      </c>
    </row>
    <row r="20" spans="1:19" s="44" customFormat="1" ht="34.5" customHeight="1" x14ac:dyDescent="0.3">
      <c r="A20" s="15"/>
      <c r="B20" s="4" t="s">
        <v>72</v>
      </c>
      <c r="C20" s="16">
        <v>80000</v>
      </c>
      <c r="D20" s="16"/>
      <c r="E20" s="17">
        <f t="shared" ref="E20:E23" si="3">C20+D20</f>
        <v>80000</v>
      </c>
      <c r="F20" s="16"/>
      <c r="G20" s="16"/>
      <c r="H20" s="16"/>
      <c r="I20" s="17">
        <f t="shared" si="2"/>
        <v>80000</v>
      </c>
      <c r="J20" s="17"/>
      <c r="K20" s="77"/>
      <c r="L20" s="78"/>
      <c r="M20" s="78"/>
      <c r="N20" s="78"/>
    </row>
    <row r="21" spans="1:19" s="44" customFormat="1" ht="33" customHeight="1" x14ac:dyDescent="0.3">
      <c r="A21" s="15"/>
      <c r="B21" s="4" t="s">
        <v>71</v>
      </c>
      <c r="C21" s="16"/>
      <c r="D21" s="16">
        <v>155000</v>
      </c>
      <c r="E21" s="17">
        <f t="shared" si="3"/>
        <v>155000</v>
      </c>
      <c r="F21" s="16"/>
      <c r="G21" s="16"/>
      <c r="H21" s="16"/>
      <c r="I21" s="17">
        <f>E21+F21+G21+H21</f>
        <v>155000</v>
      </c>
      <c r="J21" s="17"/>
      <c r="K21" s="82"/>
      <c r="L21" s="78"/>
      <c r="M21" s="78"/>
      <c r="N21" s="78"/>
    </row>
    <row r="22" spans="1:19" s="44" customFormat="1" ht="27" customHeight="1" x14ac:dyDescent="0.3">
      <c r="A22" s="15"/>
      <c r="B22" s="4" t="s">
        <v>114</v>
      </c>
      <c r="C22" s="16"/>
      <c r="D22" s="16">
        <v>110000</v>
      </c>
      <c r="E22" s="17">
        <f t="shared" si="3"/>
        <v>110000</v>
      </c>
      <c r="F22" s="16"/>
      <c r="G22" s="16"/>
      <c r="H22" s="16"/>
      <c r="I22" s="17">
        <f t="shared" ref="I22:I23" si="4">E22+F22+G22+H22</f>
        <v>110000</v>
      </c>
      <c r="J22" s="17"/>
      <c r="K22" s="82"/>
      <c r="L22" s="78"/>
      <c r="M22" s="78"/>
      <c r="N22" s="78"/>
    </row>
    <row r="23" spans="1:19" s="44" customFormat="1" ht="30.75" customHeight="1" x14ac:dyDescent="0.3">
      <c r="A23" s="15"/>
      <c r="B23" s="4" t="s">
        <v>91</v>
      </c>
      <c r="C23" s="16">
        <v>160000</v>
      </c>
      <c r="D23" s="16"/>
      <c r="E23" s="17">
        <f t="shared" si="3"/>
        <v>160000</v>
      </c>
      <c r="F23" s="16"/>
      <c r="G23" s="16"/>
      <c r="H23" s="16"/>
      <c r="I23" s="17">
        <f t="shared" si="4"/>
        <v>160000</v>
      </c>
      <c r="J23" s="17"/>
      <c r="K23" s="82"/>
      <c r="L23" s="78"/>
      <c r="M23" s="78"/>
      <c r="N23" s="78"/>
    </row>
    <row r="24" spans="1:19" s="44" customFormat="1" ht="30.75" customHeight="1" x14ac:dyDescent="0.3">
      <c r="A24" s="15"/>
      <c r="B24" s="4" t="s">
        <v>113</v>
      </c>
      <c r="C24" s="16"/>
      <c r="D24" s="16">
        <v>50000</v>
      </c>
      <c r="E24" s="17">
        <v>50000</v>
      </c>
      <c r="F24" s="16"/>
      <c r="G24" s="16"/>
      <c r="H24" s="16"/>
      <c r="I24" s="17">
        <v>50000</v>
      </c>
      <c r="J24" s="17"/>
      <c r="K24" s="82"/>
      <c r="L24" s="78"/>
      <c r="M24" s="78"/>
      <c r="N24" s="78"/>
    </row>
    <row r="25" spans="1:19" s="44" customFormat="1" ht="30.75" customHeight="1" x14ac:dyDescent="0.3">
      <c r="A25" s="15"/>
      <c r="B25" s="4" t="s">
        <v>89</v>
      </c>
      <c r="C25" s="16">
        <v>160000</v>
      </c>
      <c r="D25" s="16"/>
      <c r="E25" s="17">
        <v>160000</v>
      </c>
      <c r="F25" s="16"/>
      <c r="G25" s="16"/>
      <c r="H25" s="16" t="s">
        <v>121</v>
      </c>
      <c r="I25" s="17">
        <v>160000</v>
      </c>
      <c r="J25" s="17"/>
      <c r="K25" s="82"/>
      <c r="L25" s="78"/>
      <c r="M25" s="78"/>
      <c r="N25" s="78"/>
    </row>
    <row r="26" spans="1:19" s="44" customFormat="1" ht="30.75" customHeight="1" x14ac:dyDescent="0.3">
      <c r="A26" s="15"/>
      <c r="B26" s="4" t="s">
        <v>90</v>
      </c>
      <c r="C26" s="16">
        <v>450000</v>
      </c>
      <c r="D26" s="16"/>
      <c r="E26" s="17">
        <v>450000</v>
      </c>
      <c r="F26" s="16"/>
      <c r="G26" s="16"/>
      <c r="H26" s="16"/>
      <c r="I26" s="17">
        <v>450000</v>
      </c>
      <c r="J26" s="17"/>
      <c r="K26" s="82"/>
      <c r="L26" s="78"/>
      <c r="M26" s="78"/>
      <c r="N26" s="78"/>
    </row>
    <row r="27" spans="1:19" s="100" customFormat="1" ht="30.75" customHeight="1" x14ac:dyDescent="0.3">
      <c r="A27" s="94"/>
      <c r="B27" s="95" t="s">
        <v>131</v>
      </c>
      <c r="C27" s="96"/>
      <c r="D27" s="96">
        <v>40000</v>
      </c>
      <c r="E27" s="97">
        <v>40000</v>
      </c>
      <c r="F27" s="96"/>
      <c r="G27" s="96"/>
      <c r="H27" s="96"/>
      <c r="I27" s="97">
        <v>40000</v>
      </c>
      <c r="J27" s="97"/>
      <c r="K27" s="98"/>
      <c r="L27" s="99"/>
      <c r="M27" s="99"/>
      <c r="N27" s="99"/>
    </row>
    <row r="28" spans="1:19" s="44" customFormat="1" ht="30.75" customHeight="1" x14ac:dyDescent="0.3">
      <c r="A28" s="15"/>
      <c r="B28" s="4" t="s">
        <v>116</v>
      </c>
      <c r="C28" s="16"/>
      <c r="D28" s="16">
        <v>160000</v>
      </c>
      <c r="E28" s="17">
        <v>160000</v>
      </c>
      <c r="F28" s="16"/>
      <c r="G28" s="16"/>
      <c r="H28" s="16"/>
      <c r="I28" s="17">
        <v>160000</v>
      </c>
      <c r="J28" s="17"/>
      <c r="K28" s="82"/>
      <c r="L28" s="78"/>
      <c r="M28" s="78"/>
      <c r="N28" s="78"/>
    </row>
    <row r="29" spans="1:19" s="44" customFormat="1" ht="30.75" customHeight="1" x14ac:dyDescent="0.3">
      <c r="A29" s="15"/>
      <c r="B29" s="95" t="s">
        <v>101</v>
      </c>
      <c r="C29" s="16"/>
      <c r="D29" s="16">
        <v>73000</v>
      </c>
      <c r="E29" s="17">
        <v>73000</v>
      </c>
      <c r="F29" s="16">
        <v>1400000</v>
      </c>
      <c r="G29" s="16"/>
      <c r="H29" s="16"/>
      <c r="I29" s="17">
        <v>1473000</v>
      </c>
      <c r="J29" s="17"/>
      <c r="K29" s="82"/>
      <c r="L29" s="78"/>
      <c r="M29" s="78"/>
      <c r="N29" s="78"/>
    </row>
    <row r="30" spans="1:19" s="44" customFormat="1" ht="30.75" customHeight="1" x14ac:dyDescent="0.3">
      <c r="A30" s="15"/>
      <c r="B30" s="4" t="s">
        <v>127</v>
      </c>
      <c r="C30" s="16">
        <v>100000</v>
      </c>
      <c r="D30" s="16"/>
      <c r="E30" s="17">
        <v>100000</v>
      </c>
      <c r="F30" s="16"/>
      <c r="G30" s="16"/>
      <c r="H30" s="16"/>
      <c r="I30" s="17">
        <v>100000</v>
      </c>
      <c r="J30" s="17"/>
      <c r="K30" s="82"/>
      <c r="L30" s="78"/>
      <c r="M30" s="78"/>
      <c r="N30" s="78"/>
    </row>
    <row r="31" spans="1:19" s="44" customFormat="1" ht="30.75" customHeight="1" x14ac:dyDescent="0.3">
      <c r="A31" s="15"/>
      <c r="B31" s="4" t="s">
        <v>122</v>
      </c>
      <c r="C31" s="16">
        <v>380000</v>
      </c>
      <c r="D31" s="16"/>
      <c r="E31" s="17">
        <v>380000</v>
      </c>
      <c r="F31" s="16"/>
      <c r="G31" s="16"/>
      <c r="H31" s="16"/>
      <c r="I31" s="17">
        <v>380000</v>
      </c>
      <c r="J31" s="17"/>
      <c r="K31" s="82"/>
      <c r="L31" s="78"/>
      <c r="M31" s="78"/>
      <c r="N31" s="78"/>
    </row>
    <row r="32" spans="1:19" s="100" customFormat="1" ht="30.75" customHeight="1" x14ac:dyDescent="0.3">
      <c r="A32" s="94"/>
      <c r="B32" s="95" t="s">
        <v>130</v>
      </c>
      <c r="C32" s="96">
        <v>50000</v>
      </c>
      <c r="D32" s="96"/>
      <c r="E32" s="97">
        <v>50000</v>
      </c>
      <c r="F32" s="96"/>
      <c r="G32" s="96"/>
      <c r="H32" s="96"/>
      <c r="I32" s="97">
        <v>150000</v>
      </c>
      <c r="J32" s="97"/>
      <c r="K32" s="98"/>
      <c r="L32" s="99"/>
      <c r="M32" s="99"/>
      <c r="N32" s="99"/>
    </row>
    <row r="33" spans="1:18" s="44" customFormat="1" ht="30.75" customHeight="1" x14ac:dyDescent="0.3">
      <c r="A33" s="15"/>
      <c r="B33" s="4" t="s">
        <v>129</v>
      </c>
      <c r="C33" s="16">
        <v>48000</v>
      </c>
      <c r="D33" s="16"/>
      <c r="E33" s="17">
        <v>48000</v>
      </c>
      <c r="F33" s="16"/>
      <c r="G33" s="16"/>
      <c r="H33" s="16"/>
      <c r="I33" s="17">
        <v>48000</v>
      </c>
      <c r="J33" s="17"/>
      <c r="K33" s="82"/>
      <c r="L33" s="78"/>
      <c r="M33" s="78"/>
      <c r="N33" s="78"/>
    </row>
    <row r="34" spans="1:18" s="100" customFormat="1" ht="30.75" customHeight="1" x14ac:dyDescent="0.3">
      <c r="A34" s="94"/>
      <c r="B34" s="95" t="s">
        <v>109</v>
      </c>
      <c r="C34" s="96">
        <v>891000</v>
      </c>
      <c r="D34" s="96"/>
      <c r="E34" s="97">
        <v>891000</v>
      </c>
      <c r="F34" s="96"/>
      <c r="G34" s="96"/>
      <c r="H34" s="96"/>
      <c r="I34" s="97">
        <v>891000</v>
      </c>
      <c r="J34" s="97"/>
      <c r="K34" s="98"/>
      <c r="L34" s="99"/>
      <c r="M34" s="99"/>
      <c r="N34" s="99"/>
    </row>
    <row r="35" spans="1:18" s="44" customFormat="1" ht="30.75" customHeight="1" x14ac:dyDescent="0.3">
      <c r="A35" s="15"/>
      <c r="B35" s="4" t="s">
        <v>123</v>
      </c>
      <c r="C35" s="16">
        <v>300000</v>
      </c>
      <c r="D35" s="16"/>
      <c r="E35" s="17">
        <v>300000</v>
      </c>
      <c r="F35" s="16">
        <v>1000000</v>
      </c>
      <c r="G35" s="16"/>
      <c r="H35" s="16"/>
      <c r="I35" s="17">
        <v>1300000</v>
      </c>
      <c r="J35" s="17"/>
      <c r="K35" s="82"/>
      <c r="L35" s="78"/>
      <c r="M35" s="78"/>
      <c r="N35" s="78"/>
    </row>
    <row r="36" spans="1:18" s="54" customFormat="1" ht="41.25" customHeight="1" x14ac:dyDescent="0.3">
      <c r="A36" s="22"/>
      <c r="B36" s="20" t="s">
        <v>15</v>
      </c>
      <c r="C36" s="21">
        <f>SUM(C37:C43)</f>
        <v>230000</v>
      </c>
      <c r="D36" s="21">
        <f>SUM(D37:D39:D43)</f>
        <v>58000</v>
      </c>
      <c r="E36" s="21">
        <f>SUM(E37:E43)</f>
        <v>288000</v>
      </c>
      <c r="F36" s="21">
        <f>SUM(F37:F38)</f>
        <v>0</v>
      </c>
      <c r="G36" s="21">
        <f>SUM(G37:G38)</f>
        <v>0</v>
      </c>
      <c r="H36" s="21">
        <f>SUM(H37:H38)</f>
        <v>0</v>
      </c>
      <c r="I36" s="21">
        <f t="shared" si="1"/>
        <v>288000</v>
      </c>
      <c r="J36" s="21"/>
      <c r="K36" s="18"/>
      <c r="L36" s="83"/>
      <c r="M36" s="83"/>
      <c r="N36" s="83"/>
      <c r="R36" s="54" t="s">
        <v>10</v>
      </c>
    </row>
    <row r="37" spans="1:18" s="44" customFormat="1" ht="47.25" customHeight="1" x14ac:dyDescent="0.3">
      <c r="A37" s="15"/>
      <c r="B37" s="4" t="s">
        <v>78</v>
      </c>
      <c r="C37" s="16"/>
      <c r="D37" s="16">
        <v>24000</v>
      </c>
      <c r="E37" s="17">
        <f>C37+D37</f>
        <v>24000</v>
      </c>
      <c r="F37" s="16"/>
      <c r="G37" s="16"/>
      <c r="H37" s="16"/>
      <c r="I37" s="17">
        <f t="shared" si="1"/>
        <v>24000</v>
      </c>
      <c r="J37" s="17"/>
      <c r="K37" s="77"/>
      <c r="L37" s="78"/>
      <c r="M37" s="84"/>
      <c r="N37" s="78"/>
    </row>
    <row r="38" spans="1:18" s="44" customFormat="1" ht="47.25" customHeight="1" x14ac:dyDescent="0.3">
      <c r="A38" s="15"/>
      <c r="B38" s="4" t="s">
        <v>59</v>
      </c>
      <c r="C38" s="16"/>
      <c r="D38" s="16">
        <v>24000</v>
      </c>
      <c r="E38" s="17">
        <f t="shared" ref="E38:E43" si="5">C38+D38</f>
        <v>24000</v>
      </c>
      <c r="F38" s="16"/>
      <c r="G38" s="16"/>
      <c r="H38" s="16"/>
      <c r="I38" s="17">
        <f t="shared" si="1"/>
        <v>24000</v>
      </c>
      <c r="J38" s="17"/>
      <c r="K38" s="77"/>
      <c r="L38" s="78"/>
      <c r="M38" s="78"/>
      <c r="N38" s="78"/>
    </row>
    <row r="39" spans="1:18" s="44" customFormat="1" ht="34.5" customHeight="1" x14ac:dyDescent="0.3">
      <c r="A39" s="15"/>
      <c r="B39" s="4" t="s">
        <v>124</v>
      </c>
      <c r="C39" s="16">
        <v>100000</v>
      </c>
      <c r="D39" s="16"/>
      <c r="E39" s="17">
        <f t="shared" si="5"/>
        <v>100000</v>
      </c>
      <c r="F39" s="16"/>
      <c r="G39" s="16"/>
      <c r="H39" s="16"/>
      <c r="I39" s="17">
        <f t="shared" si="1"/>
        <v>100000</v>
      </c>
      <c r="J39" s="17"/>
      <c r="K39" s="77"/>
      <c r="L39" s="78"/>
      <c r="M39" s="78"/>
      <c r="N39" s="78"/>
    </row>
    <row r="40" spans="1:18" s="44" customFormat="1" ht="34.5" customHeight="1" x14ac:dyDescent="0.3">
      <c r="A40" s="15"/>
      <c r="B40" s="4" t="s">
        <v>75</v>
      </c>
      <c r="C40" s="16">
        <v>25000</v>
      </c>
      <c r="D40" s="16"/>
      <c r="E40" s="17">
        <v>25000</v>
      </c>
      <c r="F40" s="16"/>
      <c r="G40" s="16"/>
      <c r="H40" s="16"/>
      <c r="I40" s="17">
        <v>25000</v>
      </c>
      <c r="J40" s="17"/>
      <c r="K40" s="77"/>
      <c r="L40" s="78"/>
      <c r="M40" s="78"/>
      <c r="N40" s="78"/>
    </row>
    <row r="41" spans="1:18" s="44" customFormat="1" ht="34.5" customHeight="1" x14ac:dyDescent="0.3">
      <c r="A41" s="15"/>
      <c r="B41" s="4" t="s">
        <v>125</v>
      </c>
      <c r="C41" s="16">
        <v>70000</v>
      </c>
      <c r="D41" s="16"/>
      <c r="E41" s="17">
        <v>70000</v>
      </c>
      <c r="F41" s="16"/>
      <c r="G41" s="16"/>
      <c r="H41" s="16"/>
      <c r="I41" s="17">
        <v>70000</v>
      </c>
      <c r="J41" s="17"/>
      <c r="K41" s="77"/>
      <c r="L41" s="78"/>
      <c r="M41" s="78"/>
      <c r="N41" s="78"/>
    </row>
    <row r="42" spans="1:18" s="44" customFormat="1" ht="34.5" customHeight="1" x14ac:dyDescent="0.3">
      <c r="A42" s="15"/>
      <c r="B42" s="4" t="s">
        <v>126</v>
      </c>
      <c r="C42" s="16">
        <v>35000</v>
      </c>
      <c r="D42" s="16"/>
      <c r="E42" s="17">
        <v>35000</v>
      </c>
      <c r="F42" s="16"/>
      <c r="G42" s="16"/>
      <c r="H42" s="16"/>
      <c r="I42" s="17">
        <f t="shared" ref="I42" si="6">E42+F42+G42+H42</f>
        <v>35000</v>
      </c>
      <c r="J42" s="17"/>
      <c r="K42" s="77"/>
      <c r="L42" s="78"/>
      <c r="M42" s="78"/>
      <c r="N42" s="78"/>
    </row>
    <row r="43" spans="1:18" s="44" customFormat="1" ht="34.5" customHeight="1" x14ac:dyDescent="0.3">
      <c r="A43" s="15"/>
      <c r="B43" s="4" t="s">
        <v>74</v>
      </c>
      <c r="C43" s="16"/>
      <c r="D43" s="16">
        <v>10000</v>
      </c>
      <c r="E43" s="17">
        <f t="shared" si="5"/>
        <v>10000</v>
      </c>
      <c r="F43" s="16"/>
      <c r="G43" s="16"/>
      <c r="H43" s="16"/>
      <c r="I43" s="17">
        <f t="shared" si="1"/>
        <v>10000</v>
      </c>
      <c r="J43" s="17"/>
      <c r="K43" s="77"/>
      <c r="L43" s="78"/>
      <c r="M43" s="78"/>
      <c r="N43" s="78"/>
    </row>
    <row r="44" spans="1:18" s="44" customFormat="1" ht="41.25" customHeight="1" x14ac:dyDescent="0.3">
      <c r="A44" s="22"/>
      <c r="B44" s="20" t="s">
        <v>16</v>
      </c>
      <c r="C44" s="21">
        <f>SUM(C45:C50)</f>
        <v>825000</v>
      </c>
      <c r="D44" s="21">
        <f>SUM(D45:D50)</f>
        <v>1070000</v>
      </c>
      <c r="E44" s="21">
        <f t="shared" si="0"/>
        <v>1895000</v>
      </c>
      <c r="F44" s="21">
        <f>SUM(F45:F47)</f>
        <v>924000</v>
      </c>
      <c r="G44" s="21">
        <f>SUM(G45:G47)</f>
        <v>0</v>
      </c>
      <c r="H44" s="21">
        <f>SUM(H45:H47)</f>
        <v>0</v>
      </c>
      <c r="I44" s="21">
        <f t="shared" si="1"/>
        <v>2819000</v>
      </c>
      <c r="J44" s="21"/>
      <c r="K44" s="77"/>
      <c r="L44" s="78"/>
      <c r="M44" s="78"/>
      <c r="N44" s="78"/>
    </row>
    <row r="45" spans="1:18" s="44" customFormat="1" ht="34.5" customHeight="1" x14ac:dyDescent="0.3">
      <c r="A45" s="15"/>
      <c r="B45" s="4" t="s">
        <v>73</v>
      </c>
      <c r="C45" s="16">
        <v>60000</v>
      </c>
      <c r="D45" s="16"/>
      <c r="E45" s="17">
        <v>60000</v>
      </c>
      <c r="F45" s="16"/>
      <c r="G45" s="16"/>
      <c r="H45" s="16"/>
      <c r="I45" s="17">
        <v>60000</v>
      </c>
      <c r="J45" s="17"/>
      <c r="K45" s="77"/>
      <c r="L45" s="78"/>
      <c r="M45" s="78"/>
      <c r="N45" s="78"/>
    </row>
    <row r="46" spans="1:18" s="100" customFormat="1" ht="34.5" customHeight="1" x14ac:dyDescent="0.3">
      <c r="A46" s="94"/>
      <c r="B46" s="95" t="s">
        <v>128</v>
      </c>
      <c r="C46" s="96"/>
      <c r="D46" s="96">
        <v>944000</v>
      </c>
      <c r="E46" s="97">
        <v>944000</v>
      </c>
      <c r="F46" s="96">
        <v>924000</v>
      </c>
      <c r="G46" s="96"/>
      <c r="H46" s="96"/>
      <c r="I46" s="97">
        <v>1868000</v>
      </c>
      <c r="J46" s="97"/>
      <c r="K46" s="101"/>
      <c r="L46" s="99"/>
      <c r="M46" s="99"/>
      <c r="N46" s="99"/>
    </row>
    <row r="47" spans="1:18" s="44" customFormat="1" ht="31.5" customHeight="1" x14ac:dyDescent="0.3">
      <c r="A47" s="15"/>
      <c r="B47" s="4" t="s">
        <v>111</v>
      </c>
      <c r="C47" s="16">
        <v>65000</v>
      </c>
      <c r="D47" s="16">
        <v>50000</v>
      </c>
      <c r="E47" s="17">
        <v>115000</v>
      </c>
      <c r="F47" s="16"/>
      <c r="G47" s="16"/>
      <c r="H47" s="16"/>
      <c r="I47" s="17">
        <f t="shared" si="1"/>
        <v>115000</v>
      </c>
      <c r="J47" s="17"/>
      <c r="K47" s="77"/>
      <c r="L47" s="78"/>
      <c r="M47" s="78"/>
      <c r="N47" s="78"/>
    </row>
    <row r="48" spans="1:18" s="44" customFormat="1" ht="31.5" customHeight="1" x14ac:dyDescent="0.3">
      <c r="A48" s="15"/>
      <c r="B48" s="4" t="s">
        <v>60</v>
      </c>
      <c r="C48" s="16">
        <v>375000</v>
      </c>
      <c r="D48" s="16"/>
      <c r="E48" s="17">
        <v>375000</v>
      </c>
      <c r="F48" s="16"/>
      <c r="G48" s="16"/>
      <c r="H48" s="16"/>
      <c r="I48" s="17">
        <f t="shared" si="1"/>
        <v>375000</v>
      </c>
      <c r="J48" s="17"/>
      <c r="K48" s="77"/>
      <c r="L48" s="78"/>
      <c r="M48" s="78"/>
      <c r="N48" s="78"/>
    </row>
    <row r="49" spans="1:14" s="100" customFormat="1" ht="31.5" customHeight="1" x14ac:dyDescent="0.3">
      <c r="A49" s="94"/>
      <c r="B49" s="95" t="s">
        <v>108</v>
      </c>
      <c r="C49" s="96"/>
      <c r="D49" s="96">
        <v>76000</v>
      </c>
      <c r="E49" s="97">
        <v>76000</v>
      </c>
      <c r="F49" s="96"/>
      <c r="G49" s="96"/>
      <c r="H49" s="96"/>
      <c r="I49" s="97">
        <f t="shared" si="1"/>
        <v>76000</v>
      </c>
      <c r="J49" s="97"/>
      <c r="K49" s="101"/>
      <c r="L49" s="99"/>
      <c r="M49" s="99"/>
      <c r="N49" s="99"/>
    </row>
    <row r="50" spans="1:14" s="44" customFormat="1" ht="31.5" customHeight="1" x14ac:dyDescent="0.3">
      <c r="A50" s="15"/>
      <c r="B50" s="4" t="s">
        <v>61</v>
      </c>
      <c r="C50" s="16">
        <v>325000</v>
      </c>
      <c r="D50" s="16"/>
      <c r="E50" s="17">
        <v>325000</v>
      </c>
      <c r="F50" s="16"/>
      <c r="G50" s="16"/>
      <c r="H50" s="16"/>
      <c r="I50" s="17">
        <f t="shared" si="1"/>
        <v>325000</v>
      </c>
      <c r="J50" s="17"/>
      <c r="K50" s="77"/>
      <c r="L50" s="78"/>
      <c r="M50" s="78"/>
      <c r="N50" s="78"/>
    </row>
    <row r="51" spans="1:14" s="44" customFormat="1" ht="33" customHeight="1" x14ac:dyDescent="0.3">
      <c r="A51" s="22"/>
      <c r="B51" s="20" t="s">
        <v>17</v>
      </c>
      <c r="C51" s="21">
        <f>SUM(C52:C53)</f>
        <v>100000</v>
      </c>
      <c r="D51" s="21">
        <f>SUM(D52:D53)</f>
        <v>0</v>
      </c>
      <c r="E51" s="21">
        <f>SUM(E52:E53)</f>
        <v>100000</v>
      </c>
      <c r="F51" s="21">
        <v>0</v>
      </c>
      <c r="G51" s="21">
        <v>0</v>
      </c>
      <c r="H51" s="21">
        <v>0</v>
      </c>
      <c r="I51" s="21">
        <f>SUM(I52:I53)</f>
        <v>100000</v>
      </c>
      <c r="J51" s="21"/>
      <c r="K51" s="77"/>
      <c r="L51" s="78"/>
      <c r="M51" s="78"/>
      <c r="N51" s="78"/>
    </row>
    <row r="52" spans="1:14" s="44" customFormat="1" ht="15.6" x14ac:dyDescent="0.3">
      <c r="A52" s="15"/>
      <c r="B52" s="4" t="s">
        <v>102</v>
      </c>
      <c r="C52" s="16">
        <v>90000</v>
      </c>
      <c r="D52" s="16"/>
      <c r="E52" s="17">
        <v>90000</v>
      </c>
      <c r="F52" s="16"/>
      <c r="G52" s="16"/>
      <c r="H52" s="16"/>
      <c r="I52" s="17">
        <v>90000</v>
      </c>
      <c r="J52" s="17"/>
      <c r="K52" s="77"/>
      <c r="L52" s="78"/>
      <c r="M52" s="78"/>
      <c r="N52" s="78"/>
    </row>
    <row r="53" spans="1:14" s="44" customFormat="1" ht="15.6" x14ac:dyDescent="0.3">
      <c r="A53" s="15"/>
      <c r="B53" s="4" t="s">
        <v>76</v>
      </c>
      <c r="C53" s="16">
        <v>10000</v>
      </c>
      <c r="D53" s="16"/>
      <c r="E53" s="17">
        <f t="shared" ref="E53" si="7">C53+D53</f>
        <v>10000</v>
      </c>
      <c r="F53" s="16"/>
      <c r="G53" s="16"/>
      <c r="H53" s="16"/>
      <c r="I53" s="17">
        <f t="shared" ref="I53" si="8">E53+F53+G53+H53</f>
        <v>10000</v>
      </c>
      <c r="J53" s="17"/>
      <c r="K53" s="77"/>
      <c r="L53" s="78"/>
      <c r="M53" s="78"/>
      <c r="N53" s="78"/>
    </row>
    <row r="54" spans="1:14" s="44" customFormat="1" ht="48.6" x14ac:dyDescent="0.3">
      <c r="A54" s="23"/>
      <c r="B54" s="23" t="s">
        <v>11</v>
      </c>
      <c r="C54" s="24">
        <f>SUM(C55:C65)</f>
        <v>835000</v>
      </c>
      <c r="D54" s="24">
        <f>SUM(D55:D65)</f>
        <v>778000</v>
      </c>
      <c r="E54" s="17">
        <f t="shared" si="0"/>
        <v>1613000</v>
      </c>
      <c r="F54" s="24">
        <f>SUM(F55:F65)</f>
        <v>0</v>
      </c>
      <c r="G54" s="24">
        <f>SUM(G55:G59)</f>
        <v>0</v>
      </c>
      <c r="H54" s="24">
        <f>SUM(H55:H59)</f>
        <v>0</v>
      </c>
      <c r="I54" s="17">
        <f t="shared" si="1"/>
        <v>1613000</v>
      </c>
      <c r="J54" s="17"/>
      <c r="K54" s="79"/>
      <c r="L54" s="78"/>
      <c r="M54" s="78"/>
      <c r="N54" s="78"/>
    </row>
    <row r="55" spans="1:14" s="100" customFormat="1" ht="54.75" customHeight="1" x14ac:dyDescent="0.3">
      <c r="A55" s="95"/>
      <c r="B55" s="95" t="s">
        <v>79</v>
      </c>
      <c r="C55" s="102"/>
      <c r="D55" s="96">
        <v>100000</v>
      </c>
      <c r="E55" s="97">
        <v>100000</v>
      </c>
      <c r="F55" s="96"/>
      <c r="G55" s="96"/>
      <c r="H55" s="96"/>
      <c r="I55" s="97">
        <v>100000</v>
      </c>
      <c r="J55" s="97"/>
      <c r="K55" s="101"/>
      <c r="L55" s="99"/>
      <c r="M55" s="99"/>
      <c r="N55" s="99"/>
    </row>
    <row r="56" spans="1:14" s="44" customFormat="1" ht="54.75" customHeight="1" x14ac:dyDescent="0.3">
      <c r="A56" s="4"/>
      <c r="B56" s="4" t="s">
        <v>106</v>
      </c>
      <c r="C56" s="87">
        <v>200000</v>
      </c>
      <c r="D56" s="16"/>
      <c r="E56" s="17">
        <v>200000</v>
      </c>
      <c r="F56" s="16"/>
      <c r="G56" s="16"/>
      <c r="H56" s="16"/>
      <c r="I56" s="17">
        <v>200000</v>
      </c>
      <c r="J56" s="86"/>
      <c r="K56" s="77"/>
      <c r="L56" s="78"/>
      <c r="M56" s="78"/>
      <c r="N56" s="78"/>
    </row>
    <row r="57" spans="1:14" s="44" customFormat="1" ht="31.2" x14ac:dyDescent="0.3">
      <c r="A57" s="4"/>
      <c r="B57" s="4" t="s">
        <v>115</v>
      </c>
      <c r="C57" s="16"/>
      <c r="D57" s="16">
        <v>134000</v>
      </c>
      <c r="E57" s="17">
        <f t="shared" ref="E57" si="9">C57+D57</f>
        <v>134000</v>
      </c>
      <c r="F57" s="16"/>
      <c r="G57" s="16"/>
      <c r="H57" s="16"/>
      <c r="I57" s="17">
        <f t="shared" ref="I57:I65" si="10">E57+F57+G57+H57</f>
        <v>134000</v>
      </c>
      <c r="J57" s="85"/>
      <c r="K57" s="77"/>
      <c r="L57" s="78"/>
      <c r="M57" s="78"/>
      <c r="N57" s="78"/>
    </row>
    <row r="58" spans="1:14" s="44" customFormat="1" ht="31.2" x14ac:dyDescent="0.3">
      <c r="A58" s="4"/>
      <c r="B58" s="4" t="s">
        <v>47</v>
      </c>
      <c r="C58" s="16"/>
      <c r="D58" s="16">
        <v>120000</v>
      </c>
      <c r="E58" s="17">
        <v>120000</v>
      </c>
      <c r="F58" s="16"/>
      <c r="G58" s="16"/>
      <c r="H58" s="16"/>
      <c r="I58" s="17">
        <f t="shared" si="10"/>
        <v>120000</v>
      </c>
      <c r="J58" s="16"/>
      <c r="K58" s="77"/>
      <c r="L58" s="83"/>
      <c r="M58" s="78"/>
      <c r="N58" s="78"/>
    </row>
    <row r="59" spans="1:14" s="44" customFormat="1" ht="31.2" x14ac:dyDescent="0.3">
      <c r="A59" s="4"/>
      <c r="B59" s="4" t="s">
        <v>48</v>
      </c>
      <c r="C59" s="16"/>
      <c r="D59" s="16">
        <v>270000</v>
      </c>
      <c r="E59" s="17">
        <v>270000</v>
      </c>
      <c r="F59" s="16"/>
      <c r="G59" s="16"/>
      <c r="H59" s="16"/>
      <c r="I59" s="17">
        <f t="shared" si="10"/>
        <v>270000</v>
      </c>
      <c r="J59" s="16"/>
      <c r="K59" s="77"/>
      <c r="L59" s="78"/>
      <c r="M59" s="78"/>
      <c r="N59" s="78"/>
    </row>
    <row r="60" spans="1:14" s="100" customFormat="1" ht="31.2" x14ac:dyDescent="0.3">
      <c r="A60" s="95"/>
      <c r="B60" s="95" t="s">
        <v>110</v>
      </c>
      <c r="C60" s="96"/>
      <c r="D60" s="96">
        <v>95000</v>
      </c>
      <c r="E60" s="97">
        <v>95000</v>
      </c>
      <c r="F60" s="96"/>
      <c r="G60" s="96"/>
      <c r="H60" s="96"/>
      <c r="I60" s="97">
        <v>95000</v>
      </c>
      <c r="J60" s="96"/>
      <c r="K60" s="101"/>
      <c r="L60" s="99"/>
      <c r="M60" s="99"/>
      <c r="N60" s="99"/>
    </row>
    <row r="61" spans="1:14" s="44" customFormat="1" ht="31.2" x14ac:dyDescent="0.3">
      <c r="A61" s="4"/>
      <c r="B61" s="4" t="s">
        <v>112</v>
      </c>
      <c r="C61" s="16"/>
      <c r="D61" s="16">
        <v>9000</v>
      </c>
      <c r="E61" s="17">
        <v>9000</v>
      </c>
      <c r="F61" s="16"/>
      <c r="G61" s="16"/>
      <c r="H61" s="16"/>
      <c r="I61" s="17">
        <v>9000</v>
      </c>
      <c r="J61" s="16"/>
      <c r="K61" s="77"/>
      <c r="L61" s="78"/>
      <c r="M61" s="78"/>
      <c r="N61" s="78"/>
    </row>
    <row r="62" spans="1:14" s="44" customFormat="1" ht="31.2" x14ac:dyDescent="0.3">
      <c r="A62" s="4"/>
      <c r="B62" s="4" t="s">
        <v>117</v>
      </c>
      <c r="C62" s="16"/>
      <c r="D62" s="16">
        <v>50000</v>
      </c>
      <c r="E62" s="17">
        <v>50000</v>
      </c>
      <c r="F62" s="16"/>
      <c r="G62" s="16"/>
      <c r="H62" s="16"/>
      <c r="I62" s="17">
        <v>50000</v>
      </c>
      <c r="J62" s="16"/>
      <c r="K62" s="77"/>
      <c r="L62" s="78"/>
      <c r="M62" s="78"/>
      <c r="N62" s="78"/>
    </row>
    <row r="63" spans="1:14" s="44" customFormat="1" ht="15.6" x14ac:dyDescent="0.3">
      <c r="A63" s="4"/>
      <c r="B63" s="4" t="s">
        <v>92</v>
      </c>
      <c r="C63" s="16">
        <v>335000</v>
      </c>
      <c r="D63" s="16"/>
      <c r="E63" s="17">
        <v>335000</v>
      </c>
      <c r="F63" s="16"/>
      <c r="G63" s="16"/>
      <c r="H63" s="16"/>
      <c r="I63" s="17">
        <v>335000</v>
      </c>
      <c r="J63" s="16"/>
      <c r="K63" s="77"/>
      <c r="L63" s="78"/>
      <c r="M63" s="78"/>
      <c r="N63" s="78"/>
    </row>
    <row r="64" spans="1:14" s="44" customFormat="1" ht="15.6" x14ac:dyDescent="0.3">
      <c r="A64" s="4"/>
      <c r="B64" s="4" t="s">
        <v>119</v>
      </c>
      <c r="C64" s="16">
        <v>100000</v>
      </c>
      <c r="D64" s="16"/>
      <c r="E64" s="17">
        <v>100000</v>
      </c>
      <c r="F64" s="16"/>
      <c r="G64" s="16"/>
      <c r="H64" s="16"/>
      <c r="I64" s="17">
        <v>100000</v>
      </c>
      <c r="J64" s="16"/>
      <c r="K64" s="77"/>
      <c r="L64" s="78"/>
      <c r="M64" s="78"/>
      <c r="N64" s="78"/>
    </row>
    <row r="65" spans="1:14" s="14" customFormat="1" ht="15.6" x14ac:dyDescent="0.3">
      <c r="A65" s="29"/>
      <c r="B65" s="4" t="s">
        <v>64</v>
      </c>
      <c r="C65" s="38">
        <v>200000</v>
      </c>
      <c r="D65" s="28"/>
      <c r="E65" s="17">
        <v>200000</v>
      </c>
      <c r="F65" s="28"/>
      <c r="G65" s="28"/>
      <c r="H65" s="29"/>
      <c r="I65" s="17">
        <f t="shared" si="10"/>
        <v>200000</v>
      </c>
      <c r="J65" s="29"/>
      <c r="K65" s="28"/>
      <c r="L65" s="76"/>
      <c r="M65" s="76"/>
      <c r="N65" s="76"/>
    </row>
    <row r="66" spans="1:14" s="14" customFormat="1" ht="15.6" x14ac:dyDescent="0.3">
      <c r="B66" s="11"/>
      <c r="C66" s="76"/>
      <c r="D66" s="13"/>
      <c r="E66" s="12"/>
      <c r="F66" s="13"/>
      <c r="G66" s="13"/>
      <c r="K66" s="13"/>
      <c r="L66" s="76"/>
      <c r="M66" s="76"/>
      <c r="N66" s="76"/>
    </row>
    <row r="67" spans="1:14" s="14" customFormat="1" ht="15.6" x14ac:dyDescent="0.3">
      <c r="B67" s="11"/>
      <c r="C67" s="76"/>
      <c r="D67" s="13"/>
      <c r="E67" s="12"/>
      <c r="F67" s="13"/>
      <c r="G67" s="13"/>
      <c r="K67" s="13"/>
      <c r="L67" s="76"/>
      <c r="M67" s="76"/>
      <c r="N67" s="76"/>
    </row>
    <row r="68" spans="1:14" s="14" customFormat="1" ht="15.6" x14ac:dyDescent="0.3">
      <c r="B68" s="105" t="s">
        <v>104</v>
      </c>
      <c r="C68" s="105"/>
      <c r="D68" s="13"/>
      <c r="G68" s="36" t="s">
        <v>105</v>
      </c>
      <c r="K68" s="13"/>
    </row>
    <row r="69" spans="1:14" s="14" customFormat="1" ht="15.6" x14ac:dyDescent="0.3">
      <c r="B69" s="105" t="s">
        <v>103</v>
      </c>
      <c r="C69" s="105"/>
      <c r="D69" s="13"/>
      <c r="G69" s="36" t="s">
        <v>85</v>
      </c>
      <c r="K69" s="13"/>
    </row>
    <row r="70" spans="1:14" s="14" customFormat="1" ht="15.6" x14ac:dyDescent="0.3">
      <c r="C70" s="13"/>
      <c r="D70" s="13"/>
      <c r="E70" s="13"/>
      <c r="F70" s="13"/>
      <c r="G70" s="13"/>
      <c r="H70" s="5"/>
      <c r="K70" s="13"/>
    </row>
    <row r="71" spans="1:14" s="14" customFormat="1" ht="15.6" x14ac:dyDescent="0.3">
      <c r="C71" s="13"/>
      <c r="D71" s="13"/>
      <c r="E71" s="13"/>
      <c r="F71" s="13"/>
      <c r="G71" s="13"/>
      <c r="H71" s="5"/>
      <c r="K71" s="13"/>
    </row>
  </sheetData>
  <mergeCells count="6">
    <mergeCell ref="B69:C69"/>
    <mergeCell ref="G1:H1"/>
    <mergeCell ref="G2:H2"/>
    <mergeCell ref="G3:H3"/>
    <mergeCell ref="B10:G10"/>
    <mergeCell ref="B68:C68"/>
  </mergeCells>
  <pageMargins left="0.25" right="0.25" top="0.75" bottom="0.75" header="0.3" footer="0.3"/>
  <pageSetup paperSize="9"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6"/>
  <sheetViews>
    <sheetView tabSelected="1" workbookViewId="0">
      <selection activeCell="G1" sqref="G1:H1"/>
    </sheetView>
  </sheetViews>
  <sheetFormatPr defaultRowHeight="14.4" x14ac:dyDescent="0.3"/>
  <cols>
    <col min="2" max="2" width="34.6640625" style="9" customWidth="1"/>
    <col min="3" max="3" width="15.44140625" customWidth="1"/>
    <col min="4" max="4" width="13.88671875" customWidth="1"/>
    <col min="5" max="5" width="13.109375" customWidth="1"/>
    <col min="6" max="6" width="12.88671875" customWidth="1"/>
    <col min="7" max="7" width="12.6640625" customWidth="1"/>
    <col min="8" max="10" width="15.44140625" customWidth="1"/>
    <col min="11" max="11" width="15.44140625" style="6" customWidth="1"/>
    <col min="12" max="12" width="14.109375" customWidth="1"/>
    <col min="13" max="13" width="11.109375" customWidth="1"/>
    <col min="14" max="14" width="11.33203125" customWidth="1"/>
  </cols>
  <sheetData>
    <row r="1" spans="1:14" ht="15.6" x14ac:dyDescent="0.3">
      <c r="A1" t="s">
        <v>88</v>
      </c>
      <c r="B1"/>
      <c r="G1" s="106" t="s">
        <v>1</v>
      </c>
      <c r="H1" s="106"/>
      <c r="I1" s="5"/>
      <c r="J1" s="5"/>
    </row>
    <row r="2" spans="1:14" ht="15.6" x14ac:dyDescent="0.3">
      <c r="A2" t="s">
        <v>3</v>
      </c>
      <c r="B2"/>
      <c r="G2" s="106" t="s">
        <v>45</v>
      </c>
      <c r="H2" s="106"/>
      <c r="I2" s="5"/>
      <c r="J2" s="5"/>
    </row>
    <row r="3" spans="1:14" ht="15.6" x14ac:dyDescent="0.3">
      <c r="A3" t="s">
        <v>56</v>
      </c>
      <c r="B3"/>
      <c r="G3" s="106" t="s">
        <v>57</v>
      </c>
      <c r="H3" s="106"/>
      <c r="I3" s="5"/>
      <c r="J3" s="5"/>
    </row>
    <row r="4" spans="1:14" ht="15.6" x14ac:dyDescent="0.3">
      <c r="A4" t="s">
        <v>136</v>
      </c>
      <c r="B4"/>
      <c r="G4" s="2"/>
      <c r="H4" s="2"/>
      <c r="I4" s="2"/>
      <c r="J4" s="2"/>
    </row>
    <row r="5" spans="1:14" x14ac:dyDescent="0.3">
      <c r="A5" t="s">
        <v>5</v>
      </c>
      <c r="B5"/>
    </row>
    <row r="6" spans="1:14" ht="15.6" x14ac:dyDescent="0.3">
      <c r="B6" s="108" t="s">
        <v>18</v>
      </c>
      <c r="C6" s="108"/>
      <c r="D6" s="108"/>
      <c r="E6" s="108"/>
      <c r="F6" s="108"/>
      <c r="G6" s="108"/>
    </row>
    <row r="7" spans="1:14" ht="14.25" customHeight="1" x14ac:dyDescent="0.3">
      <c r="B7" s="7"/>
      <c r="C7" s="7"/>
      <c r="D7" s="7"/>
      <c r="E7" s="7"/>
      <c r="F7" s="7"/>
      <c r="G7" s="7"/>
    </row>
    <row r="8" spans="1:14" s="44" customFormat="1" ht="46.8" x14ac:dyDescent="0.3">
      <c r="A8" s="39" t="s">
        <v>19</v>
      </c>
      <c r="B8" s="40" t="s">
        <v>20</v>
      </c>
      <c r="C8" s="39" t="s">
        <v>148</v>
      </c>
      <c r="D8" s="39" t="s">
        <v>149</v>
      </c>
      <c r="E8" s="39" t="s">
        <v>150</v>
      </c>
      <c r="F8" s="39" t="s">
        <v>46</v>
      </c>
      <c r="G8" s="39" t="s">
        <v>83</v>
      </c>
      <c r="H8" s="39" t="s">
        <v>151</v>
      </c>
      <c r="I8" s="39" t="s">
        <v>13</v>
      </c>
      <c r="J8" s="41" t="s">
        <v>67</v>
      </c>
      <c r="K8" s="41" t="s">
        <v>100</v>
      </c>
      <c r="L8" s="42" t="s">
        <v>42</v>
      </c>
      <c r="M8" s="43" t="s">
        <v>41</v>
      </c>
      <c r="N8" s="43" t="s">
        <v>43</v>
      </c>
    </row>
    <row r="9" spans="1:14" s="14" customFormat="1" ht="15.6" x14ac:dyDescent="0.3">
      <c r="A9" s="45"/>
      <c r="B9" s="46"/>
      <c r="C9" s="47"/>
      <c r="D9" s="47"/>
      <c r="E9" s="47"/>
      <c r="F9" s="47"/>
      <c r="G9" s="47"/>
      <c r="H9" s="47"/>
      <c r="I9" s="47"/>
      <c r="J9" s="47"/>
      <c r="K9" s="48"/>
      <c r="L9" s="49"/>
      <c r="M9" s="49"/>
      <c r="N9" s="49"/>
    </row>
    <row r="10" spans="1:14" s="44" customFormat="1" ht="31.2" x14ac:dyDescent="0.3">
      <c r="A10" s="50"/>
      <c r="B10" s="40" t="s">
        <v>21</v>
      </c>
      <c r="C10" s="51">
        <v>6835635</v>
      </c>
      <c r="D10" s="51">
        <v>849400</v>
      </c>
      <c r="E10" s="51">
        <v>7685035</v>
      </c>
      <c r="F10" s="51"/>
      <c r="G10" s="51">
        <f>G12+G13+G14+G15+G16+G17+G18+G19+G37+G69+G78+G80+G81+G82+G83+G85+G86</f>
        <v>0</v>
      </c>
      <c r="H10" s="51">
        <f>H12+H13+H14+H15+H16+H17+H18+H19+H37+H69+H78+H80+H81+H82+H83+H85+H86</f>
        <v>0</v>
      </c>
      <c r="I10" s="51">
        <f>E10+F10+G10+H10</f>
        <v>7685035</v>
      </c>
      <c r="J10" s="51"/>
      <c r="K10" s="52"/>
    </row>
    <row r="11" spans="1:14" s="44" customFormat="1" ht="19.5" customHeight="1" x14ac:dyDescent="0.3">
      <c r="A11" s="39"/>
      <c r="B11" s="40"/>
      <c r="C11" s="51"/>
      <c r="D11" s="51"/>
      <c r="E11" s="51"/>
      <c r="F11" s="51"/>
      <c r="G11" s="51"/>
      <c r="H11" s="51"/>
      <c r="I11" s="51"/>
      <c r="J11" s="51"/>
      <c r="K11" s="52"/>
    </row>
    <row r="12" spans="1:14" s="54" customFormat="1" ht="15.6" x14ac:dyDescent="0.3">
      <c r="A12" s="39">
        <v>200101</v>
      </c>
      <c r="B12" s="40" t="s">
        <v>49</v>
      </c>
      <c r="C12" s="51">
        <v>6000</v>
      </c>
      <c r="D12" s="51">
        <v>6000</v>
      </c>
      <c r="E12" s="51">
        <f t="shared" ref="E12:E75" si="0">C12+D12</f>
        <v>12000</v>
      </c>
      <c r="F12" s="51"/>
      <c r="G12" s="51"/>
      <c r="H12" s="51"/>
      <c r="I12" s="52">
        <f t="shared" ref="I12:I75" si="1">E12+F12+G12+H12</f>
        <v>12000</v>
      </c>
      <c r="J12" s="52"/>
      <c r="K12" s="52"/>
      <c r="L12" s="53"/>
      <c r="M12" s="44"/>
      <c r="N12" s="53"/>
    </row>
    <row r="13" spans="1:14" s="54" customFormat="1" ht="15.6" x14ac:dyDescent="0.3">
      <c r="A13" s="39">
        <v>200102</v>
      </c>
      <c r="B13" s="40" t="s">
        <v>132</v>
      </c>
      <c r="C13" s="51">
        <v>180000</v>
      </c>
      <c r="D13" s="51"/>
      <c r="E13" s="51">
        <f t="shared" si="0"/>
        <v>180000</v>
      </c>
      <c r="F13" s="51"/>
      <c r="G13" s="51"/>
      <c r="H13" s="51"/>
      <c r="I13" s="52">
        <f t="shared" si="1"/>
        <v>180000</v>
      </c>
      <c r="J13" s="52"/>
      <c r="K13" s="52"/>
      <c r="L13" s="53"/>
      <c r="M13" s="44"/>
      <c r="N13" s="44"/>
    </row>
    <row r="14" spans="1:14" s="54" customFormat="1" ht="31.2" x14ac:dyDescent="0.3">
      <c r="A14" s="39">
        <v>200103</v>
      </c>
      <c r="B14" s="40" t="s">
        <v>65</v>
      </c>
      <c r="C14" s="51">
        <v>2000000</v>
      </c>
      <c r="D14" s="51"/>
      <c r="E14" s="51">
        <v>2000000</v>
      </c>
      <c r="F14" s="51"/>
      <c r="G14" s="51"/>
      <c r="H14" s="51"/>
      <c r="I14" s="52">
        <f t="shared" si="1"/>
        <v>2000000</v>
      </c>
      <c r="J14" s="52"/>
      <c r="K14" s="52"/>
      <c r="L14" s="44"/>
      <c r="M14" s="44"/>
      <c r="N14" s="44"/>
    </row>
    <row r="15" spans="1:14" s="54" customFormat="1" ht="15.6" x14ac:dyDescent="0.3">
      <c r="A15" s="39">
        <v>200104</v>
      </c>
      <c r="B15" s="40" t="s">
        <v>22</v>
      </c>
      <c r="C15" s="51">
        <v>470000</v>
      </c>
      <c r="D15" s="51"/>
      <c r="E15" s="51">
        <f t="shared" si="0"/>
        <v>470000</v>
      </c>
      <c r="F15" s="51"/>
      <c r="G15" s="51"/>
      <c r="H15" s="51"/>
      <c r="I15" s="52">
        <f t="shared" si="1"/>
        <v>470000</v>
      </c>
      <c r="J15" s="52"/>
      <c r="K15" s="52"/>
      <c r="L15" s="44"/>
      <c r="M15" s="44"/>
      <c r="N15" s="44"/>
    </row>
    <row r="16" spans="1:14" s="54" customFormat="1" ht="20.25" customHeight="1" x14ac:dyDescent="0.3">
      <c r="A16" s="39">
        <v>200105</v>
      </c>
      <c r="B16" s="40" t="s">
        <v>99</v>
      </c>
      <c r="C16" s="51">
        <v>80000</v>
      </c>
      <c r="D16" s="51"/>
      <c r="E16" s="51">
        <f t="shared" si="0"/>
        <v>80000</v>
      </c>
      <c r="F16" s="51"/>
      <c r="G16" s="51"/>
      <c r="H16" s="51"/>
      <c r="I16" s="52">
        <f t="shared" si="1"/>
        <v>80000</v>
      </c>
      <c r="J16" s="52"/>
      <c r="K16" s="52"/>
      <c r="L16" s="44"/>
      <c r="M16" s="44"/>
      <c r="N16" s="44"/>
    </row>
    <row r="17" spans="1:20" s="54" customFormat="1" ht="15.6" x14ac:dyDescent="0.3">
      <c r="A17" s="39">
        <v>200106</v>
      </c>
      <c r="B17" s="40" t="s">
        <v>133</v>
      </c>
      <c r="C17" s="51">
        <v>40000</v>
      </c>
      <c r="D17" s="51"/>
      <c r="E17" s="51">
        <f t="shared" si="0"/>
        <v>40000</v>
      </c>
      <c r="F17" s="51"/>
      <c r="G17" s="51"/>
      <c r="H17" s="51"/>
      <c r="I17" s="52">
        <f t="shared" si="1"/>
        <v>40000</v>
      </c>
      <c r="J17" s="52"/>
      <c r="K17" s="52"/>
      <c r="L17" s="55"/>
    </row>
    <row r="18" spans="1:20" s="54" customFormat="1" ht="46.8" x14ac:dyDescent="0.3">
      <c r="A18" s="39">
        <v>200108</v>
      </c>
      <c r="B18" s="40" t="s">
        <v>66</v>
      </c>
      <c r="C18" s="51">
        <v>210000</v>
      </c>
      <c r="D18" s="51"/>
      <c r="E18" s="51">
        <f t="shared" si="0"/>
        <v>210000</v>
      </c>
      <c r="F18" s="51"/>
      <c r="G18" s="51"/>
      <c r="H18" s="51"/>
      <c r="I18" s="52">
        <f t="shared" si="1"/>
        <v>210000</v>
      </c>
      <c r="J18" s="52"/>
      <c r="K18" s="52"/>
      <c r="T18" s="54" t="s">
        <v>10</v>
      </c>
    </row>
    <row r="19" spans="1:20" s="54" customFormat="1" ht="46.8" x14ac:dyDescent="0.3">
      <c r="A19" s="56">
        <v>200109</v>
      </c>
      <c r="B19" s="57" t="s">
        <v>23</v>
      </c>
      <c r="C19" s="58">
        <f>SUM(C20:C36)</f>
        <v>385600</v>
      </c>
      <c r="D19" s="58">
        <f>SUM(D20:D36)</f>
        <v>113000</v>
      </c>
      <c r="E19" s="58">
        <f t="shared" si="0"/>
        <v>498600</v>
      </c>
      <c r="F19" s="58">
        <f>SUM(F20:F36)</f>
        <v>0</v>
      </c>
      <c r="G19" s="58">
        <f>SUM(G20:G36)</f>
        <v>0</v>
      </c>
      <c r="H19" s="58">
        <f>SUM(H20:H36)</f>
        <v>0</v>
      </c>
      <c r="I19" s="59">
        <f t="shared" si="1"/>
        <v>498600</v>
      </c>
      <c r="J19" s="59"/>
      <c r="K19" s="59"/>
      <c r="L19" s="53"/>
    </row>
    <row r="20" spans="1:20" s="44" customFormat="1" ht="31.2" x14ac:dyDescent="0.3">
      <c r="A20" s="39"/>
      <c r="B20" s="60" t="s">
        <v>134</v>
      </c>
      <c r="C20" s="52">
        <v>40000</v>
      </c>
      <c r="D20" s="52"/>
      <c r="E20" s="51">
        <f t="shared" si="0"/>
        <v>40000</v>
      </c>
      <c r="F20" s="52"/>
      <c r="G20" s="52"/>
      <c r="H20" s="52"/>
      <c r="I20" s="52">
        <f t="shared" si="1"/>
        <v>40000</v>
      </c>
      <c r="J20" s="52"/>
      <c r="K20" s="52"/>
      <c r="L20" s="53"/>
    </row>
    <row r="21" spans="1:20" s="44" customFormat="1" ht="31.2" x14ac:dyDescent="0.3">
      <c r="A21" s="39"/>
      <c r="B21" s="60" t="s">
        <v>143</v>
      </c>
      <c r="C21" s="52">
        <v>20000</v>
      </c>
      <c r="D21" s="52"/>
      <c r="E21" s="51">
        <f t="shared" si="0"/>
        <v>20000</v>
      </c>
      <c r="F21" s="52"/>
      <c r="G21" s="52"/>
      <c r="H21" s="52"/>
      <c r="I21" s="52">
        <f t="shared" si="1"/>
        <v>20000</v>
      </c>
      <c r="J21" s="52"/>
      <c r="K21" s="52"/>
      <c r="L21" s="53"/>
      <c r="N21" s="53"/>
    </row>
    <row r="22" spans="1:20" s="44" customFormat="1" ht="31.2" x14ac:dyDescent="0.3">
      <c r="A22" s="39"/>
      <c r="B22" s="60" t="s">
        <v>50</v>
      </c>
      <c r="C22" s="52">
        <v>15000</v>
      </c>
      <c r="D22" s="52"/>
      <c r="E22" s="51">
        <f t="shared" si="0"/>
        <v>15000</v>
      </c>
      <c r="F22" s="52"/>
      <c r="G22" s="52"/>
      <c r="H22" s="52"/>
      <c r="I22" s="52">
        <f t="shared" si="1"/>
        <v>15000</v>
      </c>
      <c r="J22" s="52"/>
      <c r="K22" s="52"/>
      <c r="L22" s="61"/>
      <c r="N22" s="53"/>
      <c r="T22" s="44" t="s">
        <v>10</v>
      </c>
    </row>
    <row r="23" spans="1:20" s="44" customFormat="1" ht="31.2" x14ac:dyDescent="0.3">
      <c r="A23" s="39"/>
      <c r="B23" s="60" t="s">
        <v>24</v>
      </c>
      <c r="C23" s="52">
        <v>5000</v>
      </c>
      <c r="D23" s="52"/>
      <c r="E23" s="51">
        <f t="shared" si="0"/>
        <v>5000</v>
      </c>
      <c r="F23" s="52"/>
      <c r="G23" s="52"/>
      <c r="H23" s="52"/>
      <c r="I23" s="52">
        <f t="shared" si="1"/>
        <v>5000</v>
      </c>
      <c r="J23" s="52"/>
      <c r="K23" s="52"/>
      <c r="L23" s="53"/>
    </row>
    <row r="24" spans="1:20" s="44" customFormat="1" ht="31.2" x14ac:dyDescent="0.3">
      <c r="A24" s="39"/>
      <c r="B24" s="60" t="s">
        <v>154</v>
      </c>
      <c r="C24" s="52">
        <v>13500</v>
      </c>
      <c r="D24" s="52">
        <v>5000</v>
      </c>
      <c r="E24" s="51">
        <f t="shared" si="0"/>
        <v>18500</v>
      </c>
      <c r="F24" s="52"/>
      <c r="G24" s="52"/>
      <c r="H24" s="52"/>
      <c r="I24" s="52">
        <f t="shared" si="1"/>
        <v>18500</v>
      </c>
      <c r="J24" s="52"/>
      <c r="K24" s="52"/>
      <c r="L24" s="53"/>
    </row>
    <row r="25" spans="1:20" s="54" customFormat="1" ht="15.6" x14ac:dyDescent="0.3">
      <c r="A25" s="39"/>
      <c r="B25" s="60" t="s">
        <v>58</v>
      </c>
      <c r="C25" s="52">
        <v>9700</v>
      </c>
      <c r="D25" s="52"/>
      <c r="E25" s="51">
        <f t="shared" si="0"/>
        <v>9700</v>
      </c>
      <c r="F25" s="52"/>
      <c r="G25" s="51"/>
      <c r="H25" s="51"/>
      <c r="I25" s="52">
        <f t="shared" si="1"/>
        <v>9700</v>
      </c>
      <c r="J25" s="52"/>
      <c r="K25" s="52"/>
      <c r="L25" s="62"/>
      <c r="M25" s="44"/>
      <c r="N25" s="53"/>
      <c r="O25" s="44"/>
    </row>
    <row r="26" spans="1:20" s="54" customFormat="1" ht="15.6" x14ac:dyDescent="0.3">
      <c r="A26" s="39"/>
      <c r="B26" s="60" t="s">
        <v>44</v>
      </c>
      <c r="C26" s="52">
        <v>8000</v>
      </c>
      <c r="D26" s="52"/>
      <c r="E26" s="51">
        <f t="shared" si="0"/>
        <v>8000</v>
      </c>
      <c r="F26" s="52"/>
      <c r="G26" s="51"/>
      <c r="H26" s="51"/>
      <c r="I26" s="52">
        <f t="shared" si="1"/>
        <v>8000</v>
      </c>
      <c r="J26" s="52"/>
      <c r="K26" s="52"/>
      <c r="L26" s="53"/>
      <c r="M26" s="44"/>
      <c r="N26" s="53"/>
      <c r="O26" s="44"/>
    </row>
    <row r="27" spans="1:20" s="54" customFormat="1" ht="15.6" x14ac:dyDescent="0.3">
      <c r="A27" s="39"/>
      <c r="B27" s="60" t="s">
        <v>68</v>
      </c>
      <c r="C27" s="52"/>
      <c r="D27" s="52">
        <v>50000</v>
      </c>
      <c r="E27" s="51">
        <v>50000</v>
      </c>
      <c r="F27" s="52"/>
      <c r="G27" s="52"/>
      <c r="H27" s="63"/>
      <c r="I27" s="52">
        <f t="shared" si="1"/>
        <v>50000</v>
      </c>
      <c r="J27" s="48"/>
      <c r="K27" s="64"/>
      <c r="L27" s="61"/>
      <c r="M27" s="44"/>
      <c r="N27" s="53"/>
    </row>
    <row r="28" spans="1:20" s="54" customFormat="1" ht="31.2" x14ac:dyDescent="0.3">
      <c r="A28" s="39"/>
      <c r="B28" s="60" t="s">
        <v>160</v>
      </c>
      <c r="C28" s="52">
        <v>50000</v>
      </c>
      <c r="D28" s="52">
        <v>50000</v>
      </c>
      <c r="E28" s="51">
        <f t="shared" si="0"/>
        <v>100000</v>
      </c>
      <c r="F28" s="52"/>
      <c r="G28" s="52"/>
      <c r="H28" s="63"/>
      <c r="I28" s="52"/>
      <c r="J28" s="48"/>
      <c r="K28" s="64"/>
      <c r="L28" s="61"/>
      <c r="M28" s="44"/>
      <c r="N28" s="53"/>
    </row>
    <row r="29" spans="1:20" s="54" customFormat="1" ht="31.2" x14ac:dyDescent="0.3">
      <c r="A29" s="39"/>
      <c r="B29" s="60" t="s">
        <v>86</v>
      </c>
      <c r="C29" s="52">
        <v>12000</v>
      </c>
      <c r="D29" s="52">
        <v>8000</v>
      </c>
      <c r="E29" s="51">
        <f t="shared" si="0"/>
        <v>20000</v>
      </c>
      <c r="F29" s="52"/>
      <c r="G29" s="52"/>
      <c r="H29" s="63"/>
      <c r="I29" s="52"/>
      <c r="J29" s="48"/>
      <c r="K29" s="64"/>
      <c r="L29" s="61"/>
      <c r="M29" s="44"/>
      <c r="N29" s="53"/>
    </row>
    <row r="30" spans="1:20" s="54" customFormat="1" ht="15.6" x14ac:dyDescent="0.3">
      <c r="A30" s="39"/>
      <c r="B30" s="60" t="s">
        <v>97</v>
      </c>
      <c r="C30" s="52">
        <v>2000</v>
      </c>
      <c r="D30" s="52"/>
      <c r="E30" s="51">
        <f t="shared" si="0"/>
        <v>2000</v>
      </c>
      <c r="F30" s="52"/>
      <c r="G30" s="52"/>
      <c r="H30" s="63"/>
      <c r="I30" s="52"/>
      <c r="J30" s="48"/>
      <c r="K30" s="64"/>
      <c r="L30" s="61"/>
      <c r="M30" s="44"/>
      <c r="N30" s="53"/>
    </row>
    <row r="31" spans="1:20" s="54" customFormat="1" ht="15.6" x14ac:dyDescent="0.3">
      <c r="A31" s="39"/>
      <c r="B31" s="60" t="s">
        <v>87</v>
      </c>
      <c r="C31" s="52">
        <v>45000</v>
      </c>
      <c r="D31" s="52"/>
      <c r="E31" s="51">
        <f t="shared" si="0"/>
        <v>45000</v>
      </c>
      <c r="F31" s="52"/>
      <c r="G31" s="52"/>
      <c r="H31" s="63"/>
      <c r="I31" s="52"/>
      <c r="J31" s="48"/>
      <c r="K31" s="64"/>
      <c r="L31" s="61"/>
      <c r="M31" s="44"/>
      <c r="N31" s="53"/>
    </row>
    <row r="32" spans="1:20" s="54" customFormat="1" ht="15.6" x14ac:dyDescent="0.3">
      <c r="A32" s="39"/>
      <c r="B32" s="60" t="s">
        <v>166</v>
      </c>
      <c r="C32" s="52">
        <v>90000</v>
      </c>
      <c r="D32" s="52"/>
      <c r="E32" s="51">
        <f t="shared" si="0"/>
        <v>90000</v>
      </c>
      <c r="F32" s="52"/>
      <c r="G32" s="52"/>
      <c r="H32" s="63"/>
      <c r="I32" s="52"/>
      <c r="J32" s="48"/>
      <c r="K32" s="64"/>
      <c r="L32" s="61"/>
      <c r="M32" s="44"/>
      <c r="N32" s="53"/>
    </row>
    <row r="33" spans="1:19" s="54" customFormat="1" ht="31.2" x14ac:dyDescent="0.3">
      <c r="A33" s="39"/>
      <c r="B33" s="60" t="s">
        <v>165</v>
      </c>
      <c r="C33" s="52">
        <v>25000</v>
      </c>
      <c r="D33" s="52"/>
      <c r="E33" s="51">
        <f t="shared" si="0"/>
        <v>25000</v>
      </c>
      <c r="F33" s="52"/>
      <c r="G33" s="52"/>
      <c r="H33" s="63"/>
      <c r="I33" s="52"/>
      <c r="J33" s="48"/>
      <c r="K33" s="64"/>
      <c r="L33" s="61"/>
      <c r="M33" s="44"/>
      <c r="N33" s="53"/>
    </row>
    <row r="34" spans="1:19" s="54" customFormat="1" ht="15.6" x14ac:dyDescent="0.3">
      <c r="A34" s="39"/>
      <c r="B34" s="60" t="s">
        <v>98</v>
      </c>
      <c r="C34" s="52">
        <v>1400</v>
      </c>
      <c r="D34" s="52"/>
      <c r="E34" s="51">
        <f t="shared" si="0"/>
        <v>1400</v>
      </c>
      <c r="F34" s="52"/>
      <c r="G34" s="52"/>
      <c r="H34" s="63"/>
      <c r="I34" s="52"/>
      <c r="J34" s="48"/>
      <c r="K34" s="64"/>
      <c r="L34" s="61"/>
      <c r="M34" s="44"/>
      <c r="N34" s="53"/>
    </row>
    <row r="35" spans="1:19" s="44" customFormat="1" ht="15.6" x14ac:dyDescent="0.3">
      <c r="A35" s="50"/>
      <c r="B35" s="40" t="s">
        <v>25</v>
      </c>
      <c r="C35" s="52">
        <v>49000</v>
      </c>
      <c r="D35" s="52"/>
      <c r="E35" s="51">
        <f t="shared" si="0"/>
        <v>49000</v>
      </c>
      <c r="F35" s="52"/>
      <c r="G35" s="52"/>
      <c r="H35" s="52"/>
      <c r="I35" s="52">
        <f t="shared" si="1"/>
        <v>49000</v>
      </c>
      <c r="J35" s="52"/>
      <c r="K35" s="52"/>
      <c r="L35" s="53"/>
    </row>
    <row r="36" spans="1:19" s="44" customFormat="1" ht="15.6" x14ac:dyDescent="0.3">
      <c r="A36" s="50"/>
      <c r="B36" s="40" t="s">
        <v>26</v>
      </c>
      <c r="C36" s="52"/>
      <c r="D36" s="52"/>
      <c r="E36" s="51">
        <f t="shared" si="0"/>
        <v>0</v>
      </c>
      <c r="F36" s="52"/>
      <c r="G36" s="52"/>
      <c r="H36" s="52"/>
      <c r="I36" s="52">
        <f t="shared" si="1"/>
        <v>0</v>
      </c>
      <c r="J36" s="52"/>
      <c r="K36" s="52"/>
      <c r="L36" s="53"/>
    </row>
    <row r="37" spans="1:19" s="54" customFormat="1" ht="46.8" x14ac:dyDescent="0.3">
      <c r="A37" s="56">
        <v>200130</v>
      </c>
      <c r="B37" s="57" t="s">
        <v>27</v>
      </c>
      <c r="C37" s="58">
        <f>SUM(C38:C68)</f>
        <v>2418079</v>
      </c>
      <c r="D37" s="58">
        <f>SUM(D38:D68)</f>
        <v>730400</v>
      </c>
      <c r="E37" s="58">
        <f t="shared" si="0"/>
        <v>3148479</v>
      </c>
      <c r="F37" s="58"/>
      <c r="G37" s="58">
        <f>SUM(G38:G68)</f>
        <v>0</v>
      </c>
      <c r="H37" s="58">
        <f>SUM(H38:H68)</f>
        <v>0</v>
      </c>
      <c r="I37" s="59">
        <f t="shared" si="1"/>
        <v>3148479</v>
      </c>
      <c r="J37" s="59"/>
      <c r="K37" s="59"/>
      <c r="L37" s="53"/>
    </row>
    <row r="38" spans="1:19" s="44" customFormat="1" ht="15.6" x14ac:dyDescent="0.3">
      <c r="A38" s="39"/>
      <c r="B38" s="60" t="s">
        <v>144</v>
      </c>
      <c r="C38" s="52">
        <v>160000</v>
      </c>
      <c r="D38" s="52"/>
      <c r="E38" s="51">
        <v>160000</v>
      </c>
      <c r="F38" s="52"/>
      <c r="G38" s="52"/>
      <c r="H38" s="52"/>
      <c r="I38" s="52">
        <f t="shared" si="1"/>
        <v>160000</v>
      </c>
      <c r="J38" s="52"/>
      <c r="K38" s="52"/>
      <c r="L38" s="53"/>
    </row>
    <row r="39" spans="1:19" s="54" customFormat="1" ht="15.6" x14ac:dyDescent="0.3">
      <c r="A39" s="39"/>
      <c r="B39" s="60" t="s">
        <v>167</v>
      </c>
      <c r="C39" s="52">
        <v>20000</v>
      </c>
      <c r="D39" s="52">
        <v>0</v>
      </c>
      <c r="E39" s="51">
        <f t="shared" si="0"/>
        <v>20000</v>
      </c>
      <c r="F39" s="52"/>
      <c r="G39" s="51"/>
      <c r="H39" s="51"/>
      <c r="I39" s="52">
        <f t="shared" si="1"/>
        <v>20000</v>
      </c>
      <c r="J39" s="52"/>
      <c r="K39" s="52"/>
      <c r="L39" s="53"/>
      <c r="M39" s="44"/>
      <c r="N39" s="53"/>
    </row>
    <row r="40" spans="1:19" s="54" customFormat="1" ht="31.2" x14ac:dyDescent="0.3">
      <c r="A40" s="45"/>
      <c r="B40" s="60" t="s">
        <v>153</v>
      </c>
      <c r="C40" s="52">
        <v>12000</v>
      </c>
      <c r="D40" s="52">
        <v>8000</v>
      </c>
      <c r="E40" s="51">
        <f t="shared" si="0"/>
        <v>20000</v>
      </c>
      <c r="F40" s="48"/>
      <c r="G40" s="47"/>
      <c r="H40" s="47"/>
      <c r="I40" s="52">
        <f t="shared" si="1"/>
        <v>20000</v>
      </c>
      <c r="J40" s="52"/>
      <c r="K40" s="48"/>
      <c r="L40" s="62"/>
      <c r="M40" s="49"/>
      <c r="N40" s="62"/>
    </row>
    <row r="41" spans="1:19" s="54" customFormat="1" ht="15.6" x14ac:dyDescent="0.3">
      <c r="A41" s="45"/>
      <c r="B41" s="60" t="s">
        <v>152</v>
      </c>
      <c r="C41" s="52">
        <v>2500</v>
      </c>
      <c r="D41" s="52"/>
      <c r="E41" s="51">
        <v>2500</v>
      </c>
      <c r="F41" s="48"/>
      <c r="G41" s="47"/>
      <c r="H41" s="47"/>
      <c r="I41" s="52"/>
      <c r="J41" s="52"/>
      <c r="K41" s="48"/>
      <c r="L41" s="62"/>
      <c r="M41" s="49"/>
      <c r="N41" s="62"/>
    </row>
    <row r="42" spans="1:19" s="44" customFormat="1" ht="15.6" x14ac:dyDescent="0.3">
      <c r="A42" s="39"/>
      <c r="B42" s="60" t="s">
        <v>137</v>
      </c>
      <c r="C42" s="52">
        <v>862000</v>
      </c>
      <c r="D42" s="52">
        <v>68000</v>
      </c>
      <c r="E42" s="51">
        <v>930000</v>
      </c>
      <c r="F42" s="52"/>
      <c r="G42" s="52"/>
      <c r="H42" s="65"/>
      <c r="I42" s="52">
        <f t="shared" si="1"/>
        <v>930000</v>
      </c>
      <c r="J42" s="52"/>
      <c r="K42" s="52"/>
      <c r="L42" s="53"/>
    </row>
    <row r="43" spans="1:19" s="44" customFormat="1" ht="15.6" x14ac:dyDescent="0.3">
      <c r="A43" s="39"/>
      <c r="B43" s="60" t="s">
        <v>28</v>
      </c>
      <c r="C43" s="52">
        <v>6000</v>
      </c>
      <c r="D43" s="52"/>
      <c r="E43" s="51">
        <f t="shared" si="0"/>
        <v>6000</v>
      </c>
      <c r="F43" s="52"/>
      <c r="G43" s="52"/>
      <c r="H43" s="52"/>
      <c r="I43" s="52">
        <f t="shared" si="1"/>
        <v>6000</v>
      </c>
      <c r="J43" s="52"/>
      <c r="K43" s="52"/>
      <c r="L43" s="61"/>
    </row>
    <row r="44" spans="1:19" s="68" customFormat="1" ht="31.8" x14ac:dyDescent="0.35">
      <c r="A44" s="66"/>
      <c r="B44" s="60" t="s">
        <v>29</v>
      </c>
      <c r="C44" s="52">
        <v>10000</v>
      </c>
      <c r="D44" s="65"/>
      <c r="E44" s="51">
        <f t="shared" si="0"/>
        <v>10000</v>
      </c>
      <c r="F44" s="67"/>
      <c r="G44" s="67"/>
      <c r="H44" s="67"/>
      <c r="I44" s="52">
        <f t="shared" si="1"/>
        <v>10000</v>
      </c>
      <c r="J44" s="52"/>
      <c r="K44" s="65"/>
      <c r="L44" s="44"/>
    </row>
    <row r="45" spans="1:19" s="68" customFormat="1" ht="16.2" x14ac:dyDescent="0.35">
      <c r="A45" s="66"/>
      <c r="B45" s="60" t="s">
        <v>96</v>
      </c>
      <c r="C45" s="52">
        <v>200000</v>
      </c>
      <c r="D45" s="65">
        <v>280000</v>
      </c>
      <c r="E45" s="51">
        <f t="shared" si="0"/>
        <v>480000</v>
      </c>
      <c r="F45" s="67"/>
      <c r="G45" s="67"/>
      <c r="H45" s="67"/>
      <c r="I45" s="52">
        <f t="shared" si="1"/>
        <v>480000</v>
      </c>
      <c r="J45" s="52"/>
      <c r="K45" s="65"/>
      <c r="L45" s="44"/>
    </row>
    <row r="46" spans="1:19" s="54" customFormat="1" ht="31.2" x14ac:dyDescent="0.3">
      <c r="A46" s="39"/>
      <c r="B46" s="60" t="s">
        <v>142</v>
      </c>
      <c r="C46" s="52">
        <v>170000</v>
      </c>
      <c r="D46" s="52"/>
      <c r="E46" s="51">
        <f t="shared" si="0"/>
        <v>170000</v>
      </c>
      <c r="F46" s="48"/>
      <c r="G46" s="52"/>
      <c r="H46" s="51"/>
      <c r="I46" s="52">
        <f t="shared" si="1"/>
        <v>170000</v>
      </c>
      <c r="J46" s="52"/>
      <c r="K46" s="52"/>
      <c r="L46" s="44"/>
      <c r="M46" s="44"/>
      <c r="N46" s="44"/>
      <c r="P46" s="44"/>
      <c r="Q46" s="44"/>
      <c r="R46" s="44"/>
      <c r="S46" s="44"/>
    </row>
    <row r="47" spans="1:19" s="54" customFormat="1" ht="31.2" x14ac:dyDescent="0.3">
      <c r="A47" s="39"/>
      <c r="B47" s="60" t="s">
        <v>62</v>
      </c>
      <c r="C47" s="52"/>
      <c r="D47" s="52">
        <v>33400</v>
      </c>
      <c r="E47" s="51">
        <f t="shared" si="0"/>
        <v>33400</v>
      </c>
      <c r="F47" s="52"/>
      <c r="G47" s="52"/>
      <c r="H47" s="51"/>
      <c r="I47" s="52">
        <f t="shared" si="1"/>
        <v>33400</v>
      </c>
      <c r="J47" s="52"/>
      <c r="K47" s="52"/>
      <c r="L47" s="61"/>
      <c r="M47" s="44"/>
      <c r="N47" s="44"/>
    </row>
    <row r="48" spans="1:19" s="54" customFormat="1" ht="46.8" x14ac:dyDescent="0.3">
      <c r="A48" s="39"/>
      <c r="B48" s="60" t="s">
        <v>77</v>
      </c>
      <c r="C48" s="52">
        <v>180000</v>
      </c>
      <c r="D48" s="52"/>
      <c r="E48" s="51">
        <v>180000</v>
      </c>
      <c r="F48" s="52"/>
      <c r="G48" s="52"/>
      <c r="H48" s="51"/>
      <c r="I48" s="52"/>
      <c r="J48" s="52"/>
      <c r="K48" s="52"/>
      <c r="L48" s="61"/>
      <c r="M48" s="44"/>
      <c r="N48" s="44"/>
    </row>
    <row r="49" spans="1:14" s="54" customFormat="1" ht="31.2" x14ac:dyDescent="0.3">
      <c r="A49" s="39"/>
      <c r="B49" s="60" t="s">
        <v>135</v>
      </c>
      <c r="C49" s="52">
        <v>30000</v>
      </c>
      <c r="D49" s="52"/>
      <c r="E49" s="51">
        <v>30000</v>
      </c>
      <c r="F49" s="52"/>
      <c r="G49" s="52"/>
      <c r="H49" s="51"/>
      <c r="I49" s="52"/>
      <c r="J49" s="52"/>
      <c r="K49" s="52"/>
      <c r="L49" s="61"/>
      <c r="M49" s="44"/>
      <c r="N49" s="44"/>
    </row>
    <row r="50" spans="1:14" s="54" customFormat="1" ht="15.6" x14ac:dyDescent="0.3">
      <c r="A50" s="39"/>
      <c r="B50" s="60" t="s">
        <v>145</v>
      </c>
      <c r="C50" s="52">
        <v>50000</v>
      </c>
      <c r="D50" s="52"/>
      <c r="E50" s="51">
        <v>50000</v>
      </c>
      <c r="F50" s="52"/>
      <c r="G50" s="52"/>
      <c r="H50" s="51"/>
      <c r="I50" s="52"/>
      <c r="J50" s="52"/>
      <c r="K50" s="52"/>
      <c r="L50" s="61"/>
      <c r="M50" s="44"/>
      <c r="N50" s="44"/>
    </row>
    <row r="51" spans="1:14" s="54" customFormat="1" ht="15.6" x14ac:dyDescent="0.3">
      <c r="A51" s="39"/>
      <c r="B51" s="60" t="s">
        <v>69</v>
      </c>
      <c r="C51" s="52">
        <v>20000</v>
      </c>
      <c r="D51" s="52"/>
      <c r="E51" s="51">
        <f t="shared" si="0"/>
        <v>20000</v>
      </c>
      <c r="F51" s="52"/>
      <c r="G51" s="52"/>
      <c r="H51" s="51"/>
      <c r="I51" s="52">
        <f t="shared" si="1"/>
        <v>20000</v>
      </c>
      <c r="J51" s="52"/>
      <c r="K51" s="52"/>
      <c r="L51" s="61"/>
      <c r="M51" s="44"/>
      <c r="N51" s="44"/>
    </row>
    <row r="52" spans="1:14" s="54" customFormat="1" ht="15.6" x14ac:dyDescent="0.3">
      <c r="A52" s="39"/>
      <c r="B52" s="60" t="s">
        <v>51</v>
      </c>
      <c r="C52" s="52">
        <v>900</v>
      </c>
      <c r="D52" s="52"/>
      <c r="E52" s="51">
        <f t="shared" si="0"/>
        <v>900</v>
      </c>
      <c r="F52" s="52"/>
      <c r="G52" s="52"/>
      <c r="H52" s="51"/>
      <c r="I52" s="52">
        <f t="shared" si="1"/>
        <v>900</v>
      </c>
      <c r="J52" s="52"/>
      <c r="K52" s="52"/>
      <c r="L52" s="61"/>
      <c r="M52" s="44"/>
      <c r="N52" s="44"/>
    </row>
    <row r="53" spans="1:14" s="54" customFormat="1" ht="15.6" x14ac:dyDescent="0.3">
      <c r="A53" s="39"/>
      <c r="B53" s="60" t="s">
        <v>93</v>
      </c>
      <c r="C53" s="52">
        <v>20000</v>
      </c>
      <c r="D53" s="52"/>
      <c r="E53" s="51">
        <f t="shared" si="0"/>
        <v>20000</v>
      </c>
      <c r="F53" s="52"/>
      <c r="G53" s="52"/>
      <c r="H53" s="51"/>
      <c r="I53" s="52">
        <f t="shared" si="1"/>
        <v>20000</v>
      </c>
      <c r="J53" s="52"/>
      <c r="K53" s="52"/>
      <c r="L53" s="61"/>
      <c r="M53" s="44"/>
      <c r="N53" s="44"/>
    </row>
    <row r="54" spans="1:14" s="54" customFormat="1" ht="15.6" x14ac:dyDescent="0.3">
      <c r="A54" s="39"/>
      <c r="B54" s="60" t="s">
        <v>163</v>
      </c>
      <c r="C54" s="52">
        <v>45000</v>
      </c>
      <c r="D54" s="52"/>
      <c r="E54" s="51">
        <v>45000</v>
      </c>
      <c r="F54" s="52"/>
      <c r="G54" s="52"/>
      <c r="H54" s="51"/>
      <c r="I54" s="52"/>
      <c r="J54" s="52"/>
      <c r="K54" s="52"/>
      <c r="L54" s="61"/>
      <c r="M54" s="44"/>
      <c r="N54" s="44"/>
    </row>
    <row r="55" spans="1:14" s="54" customFormat="1" ht="15.6" x14ac:dyDescent="0.3">
      <c r="A55" s="39"/>
      <c r="B55" s="60" t="s">
        <v>107</v>
      </c>
      <c r="C55" s="52">
        <v>25000</v>
      </c>
      <c r="D55" s="52"/>
      <c r="E55" s="51">
        <f t="shared" si="0"/>
        <v>25000</v>
      </c>
      <c r="F55" s="52"/>
      <c r="G55" s="52"/>
      <c r="H55" s="51"/>
      <c r="I55" s="52">
        <f t="shared" si="1"/>
        <v>25000</v>
      </c>
      <c r="J55" s="52"/>
      <c r="K55" s="52"/>
      <c r="L55" s="61"/>
      <c r="M55" s="44"/>
      <c r="N55" s="44"/>
    </row>
    <row r="56" spans="1:14" s="54" customFormat="1" ht="15.6" customHeight="1" x14ac:dyDescent="0.3">
      <c r="A56" s="39"/>
      <c r="B56" s="103" t="s">
        <v>156</v>
      </c>
      <c r="C56" s="52">
        <v>13000</v>
      </c>
      <c r="D56" s="52"/>
      <c r="E56" s="51">
        <f t="shared" si="0"/>
        <v>13000</v>
      </c>
      <c r="F56" s="52"/>
      <c r="G56" s="52"/>
      <c r="H56" s="51"/>
      <c r="I56" s="52">
        <f t="shared" si="1"/>
        <v>13000</v>
      </c>
      <c r="J56" s="52"/>
      <c r="K56" s="52"/>
      <c r="L56" s="61"/>
      <c r="M56" s="44"/>
      <c r="N56" s="44"/>
    </row>
    <row r="57" spans="1:14" s="54" customFormat="1" ht="15" customHeight="1" x14ac:dyDescent="0.3">
      <c r="A57" s="39"/>
      <c r="B57" s="60" t="s">
        <v>155</v>
      </c>
      <c r="C57" s="52">
        <v>4760</v>
      </c>
      <c r="D57" s="52"/>
      <c r="E57" s="51">
        <v>4760</v>
      </c>
      <c r="F57" s="52"/>
      <c r="G57" s="52"/>
      <c r="H57" s="51"/>
      <c r="I57" s="52"/>
      <c r="J57" s="52"/>
      <c r="K57" s="52"/>
      <c r="L57" s="61"/>
      <c r="M57" s="44"/>
      <c r="N57" s="44"/>
    </row>
    <row r="58" spans="1:14" s="54" customFormat="1" ht="15.6" x14ac:dyDescent="0.3">
      <c r="A58" s="39"/>
      <c r="B58" s="60" t="s">
        <v>157</v>
      </c>
      <c r="C58" s="52">
        <v>150000</v>
      </c>
      <c r="D58" s="52"/>
      <c r="E58" s="51">
        <v>150000</v>
      </c>
      <c r="F58" s="52"/>
      <c r="G58" s="52"/>
      <c r="H58" s="51"/>
      <c r="I58" s="52"/>
      <c r="J58" s="52"/>
      <c r="K58" s="52"/>
      <c r="L58" s="61"/>
      <c r="M58" s="44"/>
      <c r="N58" s="44"/>
    </row>
    <row r="59" spans="1:14" s="54" customFormat="1" ht="15.6" x14ac:dyDescent="0.3">
      <c r="A59" s="39"/>
      <c r="B59" s="60" t="s">
        <v>145</v>
      </c>
      <c r="C59" s="52">
        <v>50000</v>
      </c>
      <c r="D59" s="52"/>
      <c r="E59" s="51">
        <v>50000</v>
      </c>
      <c r="F59" s="52"/>
      <c r="G59" s="52"/>
      <c r="H59" s="51"/>
      <c r="I59" s="52"/>
      <c r="J59" s="52"/>
      <c r="K59" s="52"/>
      <c r="L59" s="61"/>
      <c r="M59" s="44"/>
      <c r="N59" s="44"/>
    </row>
    <row r="60" spans="1:14" s="54" customFormat="1" ht="15.6" x14ac:dyDescent="0.3">
      <c r="A60" s="39"/>
      <c r="B60" s="60" t="s">
        <v>164</v>
      </c>
      <c r="C60" s="52">
        <v>16000</v>
      </c>
      <c r="D60" s="52">
        <v>16000</v>
      </c>
      <c r="E60" s="51">
        <v>32000</v>
      </c>
      <c r="F60" s="52"/>
      <c r="G60" s="52"/>
      <c r="H60" s="51"/>
      <c r="I60" s="52"/>
      <c r="J60" s="52"/>
      <c r="K60" s="52"/>
      <c r="L60" s="61"/>
      <c r="M60" s="44"/>
      <c r="N60" s="44"/>
    </row>
    <row r="61" spans="1:14" s="54" customFormat="1" ht="15.6" x14ac:dyDescent="0.3">
      <c r="A61" s="39"/>
      <c r="B61" s="60" t="s">
        <v>158</v>
      </c>
      <c r="C61" s="52">
        <v>2400</v>
      </c>
      <c r="D61" s="52"/>
      <c r="E61" s="51">
        <v>2400</v>
      </c>
      <c r="F61" s="52"/>
      <c r="G61" s="52"/>
      <c r="H61" s="51"/>
      <c r="I61" s="52"/>
      <c r="J61" s="52"/>
      <c r="K61" s="52"/>
      <c r="L61" s="61"/>
      <c r="M61" s="44"/>
      <c r="N61" s="44"/>
    </row>
    <row r="62" spans="1:14" s="54" customFormat="1" ht="15.6" x14ac:dyDescent="0.3">
      <c r="A62" s="39"/>
      <c r="B62" s="60" t="s">
        <v>139</v>
      </c>
      <c r="C62" s="52">
        <v>27000</v>
      </c>
      <c r="D62" s="52"/>
      <c r="E62" s="51">
        <f t="shared" si="0"/>
        <v>27000</v>
      </c>
      <c r="F62" s="52"/>
      <c r="G62" s="52"/>
      <c r="H62" s="51"/>
      <c r="I62" s="52">
        <f t="shared" si="1"/>
        <v>27000</v>
      </c>
      <c r="J62" s="52"/>
      <c r="K62" s="52"/>
      <c r="L62" s="61"/>
      <c r="M62" s="44"/>
      <c r="N62" s="44"/>
    </row>
    <row r="63" spans="1:14" s="54" customFormat="1" ht="15.6" x14ac:dyDescent="0.3">
      <c r="A63" s="39"/>
      <c r="B63" s="60" t="s">
        <v>159</v>
      </c>
      <c r="C63" s="52"/>
      <c r="D63" s="52">
        <v>320000</v>
      </c>
      <c r="E63" s="51">
        <v>320000</v>
      </c>
      <c r="F63" s="52"/>
      <c r="G63" s="52"/>
      <c r="H63" s="51"/>
      <c r="I63" s="52"/>
      <c r="J63" s="52"/>
      <c r="K63" s="52"/>
      <c r="L63" s="61"/>
      <c r="M63" s="44"/>
      <c r="N63" s="44"/>
    </row>
    <row r="64" spans="1:14" s="54" customFormat="1" ht="15.6" x14ac:dyDescent="0.3">
      <c r="A64" s="39"/>
      <c r="B64" s="60" t="s">
        <v>161</v>
      </c>
      <c r="C64" s="52">
        <v>150000</v>
      </c>
      <c r="D64" s="52"/>
      <c r="E64" s="51">
        <v>150000</v>
      </c>
      <c r="F64" s="52"/>
      <c r="G64" s="52"/>
      <c r="H64" s="51"/>
      <c r="I64" s="52"/>
      <c r="J64" s="52"/>
      <c r="K64" s="52"/>
      <c r="L64" s="61"/>
      <c r="M64" s="44"/>
      <c r="N64" s="44"/>
    </row>
    <row r="65" spans="1:14" s="54" customFormat="1" ht="31.2" x14ac:dyDescent="0.3">
      <c r="A65" s="39"/>
      <c r="B65" s="60" t="s">
        <v>168</v>
      </c>
      <c r="C65" s="52">
        <v>5000</v>
      </c>
      <c r="D65" s="52">
        <v>5000</v>
      </c>
      <c r="E65" s="51">
        <v>10000</v>
      </c>
      <c r="F65" s="52"/>
      <c r="G65" s="52"/>
      <c r="H65" s="51"/>
      <c r="I65" s="52"/>
      <c r="J65" s="52"/>
      <c r="K65" s="52"/>
      <c r="L65" s="61"/>
      <c r="M65" s="44"/>
      <c r="N65" s="44"/>
    </row>
    <row r="66" spans="1:14" s="54" customFormat="1" ht="15.6" x14ac:dyDescent="0.3">
      <c r="A66" s="39"/>
      <c r="B66" s="60" t="s">
        <v>162</v>
      </c>
      <c r="C66" s="52">
        <v>150000</v>
      </c>
      <c r="D66" s="52"/>
      <c r="E66" s="51">
        <v>150000</v>
      </c>
      <c r="F66" s="52"/>
      <c r="G66" s="52"/>
      <c r="H66" s="51"/>
      <c r="I66" s="52"/>
      <c r="J66" s="52"/>
      <c r="K66" s="52"/>
      <c r="L66" s="61"/>
      <c r="M66" s="44"/>
      <c r="N66" s="44"/>
    </row>
    <row r="67" spans="1:14" s="54" customFormat="1" ht="15.6" x14ac:dyDescent="0.3">
      <c r="A67" s="39"/>
      <c r="B67" s="60" t="s">
        <v>52</v>
      </c>
      <c r="C67" s="52">
        <v>1000</v>
      </c>
      <c r="D67" s="52"/>
      <c r="E67" s="51">
        <f t="shared" si="0"/>
        <v>1000</v>
      </c>
      <c r="F67" s="52"/>
      <c r="G67" s="52"/>
      <c r="H67" s="51"/>
      <c r="I67" s="52">
        <f t="shared" si="1"/>
        <v>1000</v>
      </c>
      <c r="J67" s="52"/>
      <c r="K67" s="52"/>
      <c r="L67" s="61"/>
      <c r="M67" s="44"/>
      <c r="N67" s="44"/>
    </row>
    <row r="68" spans="1:14" s="54" customFormat="1" ht="15.6" x14ac:dyDescent="0.3">
      <c r="A68" s="50"/>
      <c r="B68" s="40" t="s">
        <v>31</v>
      </c>
      <c r="C68" s="104">
        <f>50000-14481</f>
        <v>35519</v>
      </c>
      <c r="D68" s="52"/>
      <c r="E68" s="51">
        <f t="shared" si="0"/>
        <v>35519</v>
      </c>
      <c r="F68" s="52"/>
      <c r="G68" s="51"/>
      <c r="H68" s="51"/>
      <c r="I68" s="52">
        <f t="shared" si="1"/>
        <v>35519</v>
      </c>
      <c r="J68" s="52"/>
      <c r="K68" s="52"/>
    </row>
    <row r="69" spans="1:14" s="54" customFormat="1" ht="15.6" x14ac:dyDescent="0.3">
      <c r="A69" s="56">
        <v>200530</v>
      </c>
      <c r="B69" s="57" t="s">
        <v>32</v>
      </c>
      <c r="C69" s="58">
        <v>396900</v>
      </c>
      <c r="D69" s="58">
        <f>SUM(D70:D77)</f>
        <v>0</v>
      </c>
      <c r="E69" s="58">
        <v>396900</v>
      </c>
      <c r="F69" s="58">
        <f>SUM(F70:F77)</f>
        <v>0</v>
      </c>
      <c r="G69" s="58">
        <f>SUM(G70:G77)</f>
        <v>0</v>
      </c>
      <c r="H69" s="58">
        <f>SUM(H70:H77)</f>
        <v>0</v>
      </c>
      <c r="I69" s="59">
        <f t="shared" si="1"/>
        <v>396900</v>
      </c>
      <c r="J69" s="59"/>
      <c r="K69" s="59"/>
      <c r="L69" s="44"/>
    </row>
    <row r="70" spans="1:14" s="44" customFormat="1" ht="15.6" x14ac:dyDescent="0.3">
      <c r="A70" s="50"/>
      <c r="B70" s="60" t="s">
        <v>53</v>
      </c>
      <c r="C70" s="52">
        <v>40000</v>
      </c>
      <c r="D70" s="52"/>
      <c r="E70" s="51">
        <v>40000</v>
      </c>
      <c r="F70" s="52"/>
      <c r="G70" s="52"/>
      <c r="H70" s="52"/>
      <c r="I70" s="52">
        <f t="shared" si="1"/>
        <v>40000</v>
      </c>
      <c r="J70" s="52"/>
      <c r="K70" s="52"/>
    </row>
    <row r="71" spans="1:14" s="54" customFormat="1" ht="15.6" x14ac:dyDescent="0.3">
      <c r="A71" s="39"/>
      <c r="B71" s="60" t="s">
        <v>54</v>
      </c>
      <c r="C71" s="52">
        <v>6900</v>
      </c>
      <c r="D71" s="52"/>
      <c r="E71" s="51">
        <v>6900</v>
      </c>
      <c r="F71" s="51"/>
      <c r="G71" s="51"/>
      <c r="H71" s="51"/>
      <c r="I71" s="52">
        <f t="shared" si="1"/>
        <v>6900</v>
      </c>
      <c r="J71" s="52"/>
      <c r="K71" s="52"/>
      <c r="L71" s="44"/>
      <c r="M71" s="44"/>
      <c r="N71" s="44"/>
    </row>
    <row r="72" spans="1:14" s="54" customFormat="1" ht="15.6" x14ac:dyDescent="0.3">
      <c r="A72" s="39"/>
      <c r="B72" s="60" t="s">
        <v>170</v>
      </c>
      <c r="C72" s="52">
        <v>130000</v>
      </c>
      <c r="D72" s="52"/>
      <c r="E72" s="51">
        <v>130000</v>
      </c>
      <c r="F72" s="51"/>
      <c r="G72" s="51"/>
      <c r="H72" s="51"/>
      <c r="I72" s="52"/>
      <c r="J72" s="52"/>
      <c r="K72" s="52"/>
      <c r="L72" s="44"/>
      <c r="M72" s="44"/>
      <c r="N72" s="44"/>
    </row>
    <row r="73" spans="1:14" s="54" customFormat="1" ht="15.6" x14ac:dyDescent="0.3">
      <c r="A73" s="39"/>
      <c r="B73" s="60" t="s">
        <v>171</v>
      </c>
      <c r="C73" s="52">
        <v>70000</v>
      </c>
      <c r="D73" s="52"/>
      <c r="E73" s="51">
        <v>70000</v>
      </c>
      <c r="F73" s="51"/>
      <c r="G73" s="51"/>
      <c r="H73" s="51"/>
      <c r="I73" s="52"/>
      <c r="J73" s="52"/>
      <c r="K73" s="52"/>
      <c r="L73" s="44"/>
      <c r="M73" s="44"/>
      <c r="N73" s="44"/>
    </row>
    <row r="74" spans="1:14" s="54" customFormat="1" ht="15.6" x14ac:dyDescent="0.3">
      <c r="A74" s="39"/>
      <c r="B74" s="60" t="s">
        <v>146</v>
      </c>
      <c r="C74" s="52">
        <v>50000</v>
      </c>
      <c r="D74" s="52"/>
      <c r="E74" s="51">
        <v>50000</v>
      </c>
      <c r="F74" s="51"/>
      <c r="G74" s="51"/>
      <c r="H74" s="51"/>
      <c r="I74" s="52"/>
      <c r="J74" s="52"/>
      <c r="K74" s="52"/>
      <c r="L74" s="44"/>
      <c r="M74" s="44"/>
      <c r="N74" s="44"/>
    </row>
    <row r="75" spans="1:14" s="44" customFormat="1" ht="15.6" x14ac:dyDescent="0.3">
      <c r="A75" s="39"/>
      <c r="B75" s="60" t="s">
        <v>63</v>
      </c>
      <c r="C75" s="52">
        <v>40000</v>
      </c>
      <c r="D75" s="52"/>
      <c r="E75" s="51">
        <f t="shared" si="0"/>
        <v>40000</v>
      </c>
      <c r="F75" s="52"/>
      <c r="G75" s="52"/>
      <c r="H75" s="52"/>
      <c r="I75" s="52">
        <f t="shared" si="1"/>
        <v>40000</v>
      </c>
      <c r="J75" s="52"/>
      <c r="K75" s="52"/>
    </row>
    <row r="76" spans="1:14" s="93" customFormat="1" ht="17.25" customHeight="1" x14ac:dyDescent="0.3">
      <c r="A76" s="90"/>
      <c r="B76" s="89" t="s">
        <v>147</v>
      </c>
      <c r="C76" s="91">
        <v>40000</v>
      </c>
      <c r="D76" s="91"/>
      <c r="E76" s="92">
        <v>40000</v>
      </c>
      <c r="F76" s="91"/>
      <c r="G76" s="91"/>
      <c r="H76" s="91"/>
      <c r="I76" s="91"/>
      <c r="J76" s="91"/>
      <c r="K76" s="91"/>
    </row>
    <row r="77" spans="1:14" s="44" customFormat="1" ht="15.6" x14ac:dyDescent="0.3">
      <c r="A77" s="50"/>
      <c r="B77" s="60" t="s">
        <v>33</v>
      </c>
      <c r="C77" s="52">
        <v>20000</v>
      </c>
      <c r="D77" s="52"/>
      <c r="E77" s="51">
        <f t="shared" ref="E77:E91" si="2">C77+D77</f>
        <v>20000</v>
      </c>
      <c r="F77" s="52"/>
      <c r="G77" s="52"/>
      <c r="H77" s="52"/>
      <c r="I77" s="52">
        <f t="shared" ref="I77:I91" si="3">E77+F77+G77+H77</f>
        <v>20000</v>
      </c>
      <c r="J77" s="52"/>
      <c r="K77" s="52"/>
    </row>
    <row r="78" spans="1:14" s="54" customFormat="1" ht="31.2" x14ac:dyDescent="0.3">
      <c r="A78" s="39">
        <v>200601</v>
      </c>
      <c r="B78" s="40" t="s">
        <v>34</v>
      </c>
      <c r="C78" s="51">
        <v>22000</v>
      </c>
      <c r="D78" s="51"/>
      <c r="E78" s="51">
        <f t="shared" si="2"/>
        <v>22000</v>
      </c>
      <c r="F78" s="51"/>
      <c r="G78" s="51"/>
      <c r="H78" s="51"/>
      <c r="I78" s="52">
        <f t="shared" si="3"/>
        <v>22000</v>
      </c>
      <c r="J78" s="52"/>
      <c r="K78" s="52"/>
    </row>
    <row r="79" spans="1:14" s="54" customFormat="1" ht="15.6" x14ac:dyDescent="0.3">
      <c r="A79" s="39">
        <v>200602</v>
      </c>
      <c r="B79" s="40" t="s">
        <v>169</v>
      </c>
      <c r="C79" s="51">
        <v>20000</v>
      </c>
      <c r="D79" s="51"/>
      <c r="E79" s="51">
        <v>20000</v>
      </c>
      <c r="F79" s="51"/>
      <c r="G79" s="51"/>
      <c r="H79" s="51"/>
      <c r="I79" s="52"/>
      <c r="J79" s="52"/>
      <c r="K79" s="52"/>
    </row>
    <row r="80" spans="1:14" s="54" customFormat="1" ht="31.2" x14ac:dyDescent="0.3">
      <c r="A80" s="39">
        <v>2011</v>
      </c>
      <c r="B80" s="40" t="s">
        <v>35</v>
      </c>
      <c r="C80" s="51">
        <v>100000</v>
      </c>
      <c r="D80" s="51"/>
      <c r="E80" s="51">
        <f t="shared" si="2"/>
        <v>100000</v>
      </c>
      <c r="F80" s="51"/>
      <c r="G80" s="51"/>
      <c r="H80" s="51"/>
      <c r="I80" s="52">
        <f t="shared" si="3"/>
        <v>100000</v>
      </c>
      <c r="J80" s="52"/>
      <c r="K80" s="52"/>
      <c r="L80" s="44"/>
    </row>
    <row r="81" spans="1:14" s="54" customFormat="1" ht="15.6" x14ac:dyDescent="0.3">
      <c r="A81" s="39">
        <v>2013</v>
      </c>
      <c r="B81" s="40" t="s">
        <v>36</v>
      </c>
      <c r="C81" s="51">
        <v>18000</v>
      </c>
      <c r="D81" s="51"/>
      <c r="E81" s="51">
        <f t="shared" si="2"/>
        <v>18000</v>
      </c>
      <c r="F81" s="51"/>
      <c r="G81" s="51"/>
      <c r="H81" s="51"/>
      <c r="I81" s="52">
        <f t="shared" si="3"/>
        <v>18000</v>
      </c>
      <c r="J81" s="52"/>
      <c r="K81" s="52"/>
    </row>
    <row r="82" spans="1:14" s="54" customFormat="1" ht="15.6" x14ac:dyDescent="0.3">
      <c r="A82" s="39">
        <v>2014</v>
      </c>
      <c r="B82" s="40" t="s">
        <v>140</v>
      </c>
      <c r="C82" s="51">
        <v>30000</v>
      </c>
      <c r="D82" s="51"/>
      <c r="E82" s="51">
        <f t="shared" si="2"/>
        <v>30000</v>
      </c>
      <c r="F82" s="51"/>
      <c r="G82" s="51"/>
      <c r="H82" s="51"/>
      <c r="I82" s="52">
        <f t="shared" si="3"/>
        <v>30000</v>
      </c>
      <c r="J82" s="52"/>
      <c r="K82" s="52"/>
    </row>
    <row r="83" spans="1:14" s="54" customFormat="1" ht="15.6" x14ac:dyDescent="0.3">
      <c r="A83" s="39">
        <v>203001</v>
      </c>
      <c r="B83" s="40" t="s">
        <v>37</v>
      </c>
      <c r="C83" s="51">
        <v>50000</v>
      </c>
      <c r="D83" s="51"/>
      <c r="E83" s="51">
        <f t="shared" si="2"/>
        <v>50000</v>
      </c>
      <c r="F83" s="51"/>
      <c r="G83" s="51"/>
      <c r="H83" s="51"/>
      <c r="I83" s="52">
        <f t="shared" si="3"/>
        <v>50000</v>
      </c>
      <c r="J83" s="52"/>
      <c r="K83" s="52"/>
    </row>
    <row r="84" spans="1:14" s="54" customFormat="1" ht="31.2" x14ac:dyDescent="0.3">
      <c r="A84" s="39">
        <v>203002</v>
      </c>
      <c r="B84" s="40" t="s">
        <v>95</v>
      </c>
      <c r="C84" s="51">
        <v>50000</v>
      </c>
      <c r="D84" s="51"/>
      <c r="E84" s="51">
        <f t="shared" si="2"/>
        <v>50000</v>
      </c>
      <c r="F84" s="51"/>
      <c r="G84" s="51"/>
      <c r="H84" s="51"/>
      <c r="I84" s="52">
        <f t="shared" si="3"/>
        <v>50000</v>
      </c>
      <c r="J84" s="52"/>
      <c r="K84" s="52"/>
    </row>
    <row r="85" spans="1:14" s="54" customFormat="1" ht="31.2" x14ac:dyDescent="0.3">
      <c r="A85" s="39">
        <v>203003</v>
      </c>
      <c r="B85" s="40" t="s">
        <v>38</v>
      </c>
      <c r="C85" s="51">
        <v>113000</v>
      </c>
      <c r="D85" s="51"/>
      <c r="E85" s="51">
        <f t="shared" si="2"/>
        <v>113000</v>
      </c>
      <c r="F85" s="51"/>
      <c r="G85" s="51"/>
      <c r="H85" s="51"/>
      <c r="I85" s="52">
        <f t="shared" si="3"/>
        <v>113000</v>
      </c>
      <c r="J85" s="52"/>
      <c r="K85" s="52"/>
      <c r="L85" s="53"/>
    </row>
    <row r="86" spans="1:14" s="54" customFormat="1" ht="31.2" x14ac:dyDescent="0.3">
      <c r="A86" s="56">
        <v>203030</v>
      </c>
      <c r="B86" s="57" t="s">
        <v>39</v>
      </c>
      <c r="C86" s="58">
        <f>SUM(C87:C91)</f>
        <v>246056</v>
      </c>
      <c r="D86" s="58">
        <f>SUM(D87:D91)</f>
        <v>0</v>
      </c>
      <c r="E86" s="58">
        <f t="shared" si="2"/>
        <v>246056</v>
      </c>
      <c r="F86" s="58">
        <f>SUM(F87:F91)</f>
        <v>0</v>
      </c>
      <c r="G86" s="58">
        <f>SUM(G87:G91)</f>
        <v>0</v>
      </c>
      <c r="H86" s="58">
        <f>SUM(H87:H91)</f>
        <v>0</v>
      </c>
      <c r="I86" s="59">
        <f t="shared" si="3"/>
        <v>246056</v>
      </c>
      <c r="J86" s="59"/>
      <c r="K86" s="59"/>
      <c r="L86" s="53"/>
    </row>
    <row r="87" spans="1:14" s="44" customFormat="1" ht="21.75" customHeight="1" x14ac:dyDescent="0.3">
      <c r="A87" s="50"/>
      <c r="B87" s="60" t="s">
        <v>138</v>
      </c>
      <c r="C87" s="52">
        <v>82000</v>
      </c>
      <c r="D87" s="52"/>
      <c r="E87" s="51">
        <f t="shared" si="2"/>
        <v>82000</v>
      </c>
      <c r="F87" s="52"/>
      <c r="G87" s="52"/>
      <c r="H87" s="52"/>
      <c r="I87" s="52">
        <f t="shared" si="3"/>
        <v>82000</v>
      </c>
      <c r="J87" s="52"/>
      <c r="K87" s="52"/>
      <c r="L87" s="53"/>
      <c r="N87" s="53"/>
    </row>
    <row r="88" spans="1:14" s="44" customFormat="1" ht="21.75" customHeight="1" x14ac:dyDescent="0.3">
      <c r="A88" s="50"/>
      <c r="B88" s="60" t="s">
        <v>141</v>
      </c>
      <c r="C88" s="52">
        <v>85000</v>
      </c>
      <c r="D88" s="52"/>
      <c r="E88" s="51">
        <v>85000</v>
      </c>
      <c r="F88" s="52"/>
      <c r="G88" s="52"/>
      <c r="H88" s="52"/>
      <c r="I88" s="52">
        <f t="shared" si="3"/>
        <v>85000</v>
      </c>
      <c r="J88" s="52"/>
      <c r="K88" s="52"/>
      <c r="L88" s="53"/>
      <c r="N88" s="53"/>
    </row>
    <row r="89" spans="1:14" s="44" customFormat="1" ht="16.5" customHeight="1" x14ac:dyDescent="0.3">
      <c r="A89" s="50"/>
      <c r="B89" s="60" t="s">
        <v>94</v>
      </c>
      <c r="C89" s="52">
        <v>65000</v>
      </c>
      <c r="D89" s="52"/>
      <c r="E89" s="51">
        <v>65000</v>
      </c>
      <c r="F89" s="52"/>
      <c r="G89" s="52"/>
      <c r="H89" s="52"/>
      <c r="I89" s="52">
        <v>105620</v>
      </c>
      <c r="J89" s="52"/>
      <c r="K89" s="52"/>
      <c r="L89" s="53"/>
      <c r="N89" s="53"/>
    </row>
    <row r="90" spans="1:14" s="44" customFormat="1" ht="15.6" x14ac:dyDescent="0.3">
      <c r="A90" s="50"/>
      <c r="B90" s="40" t="s">
        <v>40</v>
      </c>
      <c r="C90" s="52">
        <v>14056</v>
      </c>
      <c r="D90" s="52"/>
      <c r="E90" s="51">
        <v>14056</v>
      </c>
      <c r="F90" s="52"/>
      <c r="G90" s="52"/>
      <c r="H90" s="52"/>
      <c r="I90" s="52">
        <f t="shared" si="3"/>
        <v>14056</v>
      </c>
      <c r="J90" s="52"/>
      <c r="K90" s="52"/>
    </row>
    <row r="91" spans="1:14" s="44" customFormat="1" ht="15.6" x14ac:dyDescent="0.3">
      <c r="A91" s="50"/>
      <c r="B91" s="40" t="s">
        <v>30</v>
      </c>
      <c r="C91" s="52"/>
      <c r="D91" s="51"/>
      <c r="E91" s="51">
        <f t="shared" si="2"/>
        <v>0</v>
      </c>
      <c r="F91" s="52"/>
      <c r="G91" s="52"/>
      <c r="H91" s="52"/>
      <c r="I91" s="52">
        <f t="shared" si="3"/>
        <v>0</v>
      </c>
      <c r="J91" s="52"/>
      <c r="K91" s="52"/>
    </row>
    <row r="92" spans="1:14" s="14" customFormat="1" ht="15.6" x14ac:dyDescent="0.3">
      <c r="B92" s="105" t="s">
        <v>104</v>
      </c>
      <c r="C92" s="105"/>
      <c r="D92" s="13"/>
      <c r="G92" s="36" t="s">
        <v>105</v>
      </c>
      <c r="K92" s="13"/>
    </row>
    <row r="93" spans="1:14" s="14" customFormat="1" ht="15.6" x14ac:dyDescent="0.3">
      <c r="B93" s="105" t="s">
        <v>103</v>
      </c>
      <c r="C93" s="105"/>
      <c r="D93" s="13"/>
      <c r="G93" s="36" t="s">
        <v>85</v>
      </c>
      <c r="K93" s="13"/>
    </row>
    <row r="94" spans="1:14" s="14" customFormat="1" ht="15.6" x14ac:dyDescent="0.3">
      <c r="B94" s="69"/>
      <c r="K94" s="44"/>
    </row>
    <row r="95" spans="1:14" s="14" customFormat="1" ht="15.6" x14ac:dyDescent="0.3">
      <c r="B95" s="69"/>
      <c r="H95" s="5"/>
      <c r="K95" s="44"/>
    </row>
    <row r="96" spans="1:14" s="14" customFormat="1" ht="15.6" x14ac:dyDescent="0.3">
      <c r="B96" s="69"/>
      <c r="H96" s="5"/>
      <c r="K96" s="44"/>
    </row>
  </sheetData>
  <mergeCells count="6">
    <mergeCell ref="B93:C93"/>
    <mergeCell ref="G1:H1"/>
    <mergeCell ref="G2:H2"/>
    <mergeCell ref="G3:H3"/>
    <mergeCell ref="B6:G6"/>
    <mergeCell ref="B92:C92"/>
  </mergeCell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7"/>
  <sheetViews>
    <sheetView workbookViewId="0">
      <selection activeCell="E24" sqref="E24"/>
    </sheetView>
  </sheetViews>
  <sheetFormatPr defaultRowHeight="14.4" x14ac:dyDescent="0.3"/>
  <cols>
    <col min="2" max="2" width="25.88671875" customWidth="1"/>
    <col min="3" max="3" width="11.88671875" customWidth="1"/>
    <col min="4" max="4" width="12.6640625" customWidth="1"/>
    <col min="5" max="5" width="11.6640625" customWidth="1"/>
  </cols>
  <sheetData>
    <row r="1" spans="4:5" x14ac:dyDescent="0.3">
      <c r="D1" s="10"/>
      <c r="E1" s="9"/>
    </row>
    <row r="10" spans="4:5" x14ac:dyDescent="0.3">
      <c r="E10" s="8"/>
    </row>
    <row r="17" spans="5:5" x14ac:dyDescent="0.3">
      <c r="E17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9"/>
  <sheetViews>
    <sheetView workbookViewId="0">
      <selection sqref="A1:L20"/>
    </sheetView>
  </sheetViews>
  <sheetFormatPr defaultRowHeight="14.4" x14ac:dyDescent="0.3"/>
  <cols>
    <col min="1" max="1" width="6.5546875" customWidth="1"/>
    <col min="2" max="2" width="46.6640625" customWidth="1"/>
    <col min="9" max="9" width="43.6640625" customWidth="1"/>
    <col min="10" max="10" width="13.109375" customWidth="1"/>
    <col min="11" max="11" width="11.88671875" customWidth="1"/>
  </cols>
  <sheetData>
    <row r="3" spans="1:11" x14ac:dyDescent="0.3">
      <c r="A3" s="109"/>
      <c r="B3" s="109"/>
      <c r="H3" s="111"/>
      <c r="I3" s="111"/>
      <c r="J3" s="112"/>
      <c r="K3" s="111"/>
    </row>
    <row r="4" spans="1:11" ht="43.5" customHeight="1" x14ac:dyDescent="0.3">
      <c r="A4" s="110"/>
      <c r="B4" s="110"/>
      <c r="H4" s="111"/>
      <c r="I4" s="111"/>
      <c r="J4" s="112"/>
      <c r="K4" s="111"/>
    </row>
    <row r="5" spans="1:11" s="8" customFormat="1" x14ac:dyDescent="0.3">
      <c r="A5" s="33"/>
      <c r="B5" s="31"/>
      <c r="H5" s="30"/>
      <c r="I5" s="30"/>
      <c r="J5" s="30"/>
      <c r="K5" s="30"/>
    </row>
    <row r="6" spans="1:11" x14ac:dyDescent="0.3">
      <c r="A6" s="32"/>
      <c r="B6" s="32"/>
      <c r="H6" s="26"/>
      <c r="I6" s="34"/>
      <c r="J6" s="35"/>
      <c r="K6" s="27"/>
    </row>
    <row r="7" spans="1:11" x14ac:dyDescent="0.3">
      <c r="A7" s="32"/>
      <c r="B7" s="32"/>
      <c r="H7" s="26"/>
      <c r="I7" s="34"/>
      <c r="J7" s="35"/>
      <c r="K7" s="27"/>
    </row>
    <row r="8" spans="1:11" x14ac:dyDescent="0.3">
      <c r="A8" s="32"/>
      <c r="B8" s="32"/>
      <c r="H8" s="26"/>
      <c r="I8" s="34"/>
      <c r="J8" s="35"/>
      <c r="K8" s="27"/>
    </row>
    <row r="9" spans="1:11" x14ac:dyDescent="0.3">
      <c r="A9" s="32"/>
      <c r="B9" s="32"/>
      <c r="H9" s="113"/>
      <c r="I9" s="113"/>
      <c r="J9" s="113"/>
      <c r="K9" s="35"/>
    </row>
  </sheetData>
  <mergeCells count="5">
    <mergeCell ref="A3:B4"/>
    <mergeCell ref="H3:I4"/>
    <mergeCell ref="J3:J4"/>
    <mergeCell ref="K3:K4"/>
    <mergeCell ref="H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INVESTIȚII ȘI REPARAȚII</vt:lpstr>
      <vt:lpstr>BUNURI ȘI SERVICII</vt:lpstr>
      <vt:lpstr>Sheet1</vt:lpstr>
      <vt:lpstr>Rate echipamente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2022-12-12T09:48:47Z</cp:lastPrinted>
  <dcterms:created xsi:type="dcterms:W3CDTF">2019-10-17T05:18:14Z</dcterms:created>
  <dcterms:modified xsi:type="dcterms:W3CDTF">2022-12-19T07:10:38Z</dcterms:modified>
</cp:coreProperties>
</file>