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7200" activeTab="1"/>
  </bookViews>
  <sheets>
    <sheet name="Anexa 1 " sheetId="1" r:id="rId1"/>
    <sheet name="Anexa 4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H47" i="2" s="1"/>
  <c r="H46" i="2" s="1"/>
  <c r="J46" i="2"/>
  <c r="I46" i="2"/>
  <c r="G46" i="2"/>
  <c r="F46" i="2"/>
  <c r="E46" i="2"/>
  <c r="H39" i="2"/>
  <c r="G39" i="2"/>
  <c r="G36" i="2" s="1"/>
  <c r="F39" i="2"/>
  <c r="E39" i="2"/>
  <c r="F38" i="2"/>
  <c r="J37" i="2"/>
  <c r="I37" i="2"/>
  <c r="I36" i="2" s="1"/>
  <c r="I24" i="2" s="1"/>
  <c r="H37" i="2"/>
  <c r="H36" i="2" s="1"/>
  <c r="G37" i="2"/>
  <c r="F37" i="2"/>
  <c r="E37" i="2"/>
  <c r="E36" i="2" s="1"/>
  <c r="F36" i="2" s="1"/>
  <c r="J36" i="2"/>
  <c r="H32" i="2"/>
  <c r="F32" i="2"/>
  <c r="J31" i="2"/>
  <c r="J30" i="2" s="1"/>
  <c r="I31" i="2"/>
  <c r="H31" i="2"/>
  <c r="G31" i="2"/>
  <c r="G30" i="2" s="1"/>
  <c r="G24" i="2" s="1"/>
  <c r="F31" i="2"/>
  <c r="F30" i="2" s="1"/>
  <c r="E31" i="2"/>
  <c r="I30" i="2"/>
  <c r="H30" i="2"/>
  <c r="H24" i="2" s="1"/>
  <c r="E30" i="2"/>
  <c r="J25" i="2"/>
  <c r="I25" i="2"/>
  <c r="G25" i="2"/>
  <c r="E25" i="2"/>
  <c r="E24" i="2" s="1"/>
  <c r="F24" i="2" s="1"/>
  <c r="H23" i="2"/>
  <c r="F23" i="2"/>
  <c r="G22" i="2"/>
  <c r="H22" i="2" s="1"/>
  <c r="F22" i="2"/>
  <c r="J21" i="2"/>
  <c r="I21" i="2"/>
  <c r="F21" i="2"/>
  <c r="E21" i="2"/>
  <c r="H20" i="2"/>
  <c r="H19" i="2"/>
  <c r="H18" i="2"/>
  <c r="H17" i="2"/>
  <c r="J16" i="2"/>
  <c r="J14" i="2" s="1"/>
  <c r="J13" i="2" s="1"/>
  <c r="I16" i="2"/>
  <c r="H16" i="2"/>
  <c r="G16" i="2"/>
  <c r="F16" i="2"/>
  <c r="G15" i="2"/>
  <c r="G14" i="2" s="1"/>
  <c r="E15" i="2"/>
  <c r="F15" i="2" s="1"/>
  <c r="I14" i="2"/>
  <c r="I13" i="2" s="1"/>
  <c r="E14" i="2"/>
  <c r="E13" i="2" s="1"/>
  <c r="F13" i="2" s="1"/>
  <c r="I69" i="1"/>
  <c r="J69" i="1" s="1"/>
  <c r="I68" i="1"/>
  <c r="I66" i="1"/>
  <c r="I65" i="1"/>
  <c r="H64" i="1"/>
  <c r="I64" i="1" s="1"/>
  <c r="J64" i="1" s="1"/>
  <c r="H63" i="1"/>
  <c r="H62" i="1"/>
  <c r="N61" i="1"/>
  <c r="H61" i="1"/>
  <c r="I61" i="1" s="1"/>
  <c r="M61" i="1" s="1"/>
  <c r="G61" i="1"/>
  <c r="N60" i="1"/>
  <c r="H60" i="1"/>
  <c r="I60" i="1" s="1"/>
  <c r="G60" i="1"/>
  <c r="L58" i="1"/>
  <c r="N58" i="1" s="1"/>
  <c r="K58" i="1"/>
  <c r="I58" i="1"/>
  <c r="H58" i="1"/>
  <c r="G58" i="1"/>
  <c r="L55" i="1"/>
  <c r="N55" i="1" s="1"/>
  <c r="K55" i="1"/>
  <c r="I55" i="1"/>
  <c r="M55" i="1" s="1"/>
  <c r="H55" i="1"/>
  <c r="G55" i="1"/>
  <c r="I38" i="1"/>
  <c r="I37" i="1"/>
  <c r="J34" i="1"/>
  <c r="I34" i="1"/>
  <c r="H34" i="1"/>
  <c r="G34" i="1"/>
  <c r="G31" i="1"/>
  <c r="K30" i="1"/>
  <c r="H30" i="1"/>
  <c r="I30" i="1" s="1"/>
  <c r="J30" i="1" s="1"/>
  <c r="G30" i="1"/>
  <c r="K29" i="1"/>
  <c r="H29" i="1"/>
  <c r="I29" i="1" s="1"/>
  <c r="J29" i="1" s="1"/>
  <c r="G29" i="1"/>
  <c r="K28" i="1"/>
  <c r="H28" i="1"/>
  <c r="I28" i="1" s="1"/>
  <c r="J28" i="1" s="1"/>
  <c r="G28" i="1"/>
  <c r="I27" i="1"/>
  <c r="H26" i="1"/>
  <c r="I26" i="1" s="1"/>
  <c r="G26" i="1"/>
  <c r="K25" i="1"/>
  <c r="H25" i="1"/>
  <c r="I25" i="1" s="1"/>
  <c r="J25" i="1" s="1"/>
  <c r="G25" i="1"/>
  <c r="K24" i="1"/>
  <c r="H24" i="1"/>
  <c r="I24" i="1" s="1"/>
  <c r="J24" i="1" s="1"/>
  <c r="G24" i="1"/>
  <c r="G63" i="1" s="1"/>
  <c r="K23" i="1"/>
  <c r="H23" i="1"/>
  <c r="I23" i="1" s="1"/>
  <c r="J23" i="1" s="1"/>
  <c r="H22" i="1"/>
  <c r="I22" i="1" s="1"/>
  <c r="J22" i="1" s="1"/>
  <c r="G22" i="1"/>
  <c r="K21" i="1"/>
  <c r="H21" i="1"/>
  <c r="I21" i="1" s="1"/>
  <c r="J21" i="1" s="1"/>
  <c r="G21" i="1"/>
  <c r="K20" i="1"/>
  <c r="H20" i="1"/>
  <c r="I20" i="1" s="1"/>
  <c r="J20" i="1" s="1"/>
  <c r="G20" i="1"/>
  <c r="H19" i="1"/>
  <c r="I19" i="1" s="1"/>
  <c r="J19" i="1" s="1"/>
  <c r="G19" i="1"/>
  <c r="G18" i="1"/>
  <c r="G67" i="1" s="1"/>
  <c r="I17" i="1"/>
  <c r="N16" i="1"/>
  <c r="M16" i="1"/>
  <c r="J16" i="1"/>
  <c r="I16" i="1"/>
  <c r="H16" i="1"/>
  <c r="G16" i="1"/>
  <c r="G12" i="1" s="1"/>
  <c r="I15" i="1"/>
  <c r="N14" i="1"/>
  <c r="I14" i="1"/>
  <c r="H14" i="1"/>
  <c r="G14" i="1"/>
  <c r="I13" i="1"/>
  <c r="J13" i="1" s="1"/>
  <c r="H13" i="1"/>
  <c r="K13" i="1" s="1"/>
  <c r="G13" i="1"/>
  <c r="G64" i="1" s="1"/>
  <c r="J12" i="1"/>
  <c r="I12" i="1"/>
  <c r="H12" i="1"/>
  <c r="H14" i="2" l="1"/>
  <c r="J24" i="2"/>
  <c r="F14" i="2"/>
  <c r="H15" i="2"/>
  <c r="G21" i="2"/>
  <c r="H21" i="2" s="1"/>
  <c r="F25" i="2"/>
  <c r="L23" i="1"/>
  <c r="N23" i="1" s="1"/>
  <c r="M23" i="1"/>
  <c r="K62" i="1"/>
  <c r="I62" i="1"/>
  <c r="J62" i="1" s="1"/>
  <c r="G33" i="1"/>
  <c r="K22" i="1"/>
  <c r="M14" i="1"/>
  <c r="J14" i="1"/>
  <c r="L21" i="1"/>
  <c r="N21" i="1" s="1"/>
  <c r="M21" i="1"/>
  <c r="G23" i="1"/>
  <c r="G62" i="1" s="1"/>
  <c r="M25" i="1"/>
  <c r="L25" i="1"/>
  <c r="N25" i="1" s="1"/>
  <c r="M30" i="1"/>
  <c r="L30" i="1"/>
  <c r="N30" i="1" s="1"/>
  <c r="J58" i="1"/>
  <c r="M60" i="1"/>
  <c r="J60" i="1"/>
  <c r="J61" i="1"/>
  <c r="K63" i="1"/>
  <c r="I63" i="1"/>
  <c r="J63" i="1" s="1"/>
  <c r="K64" i="1"/>
  <c r="M64" i="1" s="1"/>
  <c r="L13" i="1"/>
  <c r="K12" i="1"/>
  <c r="L28" i="1"/>
  <c r="N28" i="1" s="1"/>
  <c r="M28" i="1"/>
  <c r="M13" i="1"/>
  <c r="L20" i="1"/>
  <c r="M20" i="1"/>
  <c r="M24" i="1"/>
  <c r="L24" i="1"/>
  <c r="N24" i="1" s="1"/>
  <c r="M29" i="1"/>
  <c r="L29" i="1"/>
  <c r="N29" i="1" s="1"/>
  <c r="H18" i="1"/>
  <c r="M58" i="1"/>
  <c r="J55" i="1"/>
  <c r="G13" i="2" l="1"/>
  <c r="H13" i="2" s="1"/>
  <c r="H67" i="1"/>
  <c r="I67" i="1" s="1"/>
  <c r="J67" i="1" s="1"/>
  <c r="I18" i="1"/>
  <c r="J18" i="1" s="1"/>
  <c r="M62" i="1"/>
  <c r="L62" i="1"/>
  <c r="N62" i="1" s="1"/>
  <c r="M22" i="1"/>
  <c r="L22" i="1"/>
  <c r="N22" i="1" s="1"/>
  <c r="K19" i="1"/>
  <c r="L12" i="1"/>
  <c r="N13" i="1"/>
  <c r="L64" i="1"/>
  <c r="N64" i="1" s="1"/>
  <c r="H33" i="1"/>
  <c r="N20" i="1"/>
  <c r="M12" i="1"/>
  <c r="M63" i="1"/>
  <c r="L63" i="1"/>
  <c r="N63" i="1" s="1"/>
  <c r="G36" i="1"/>
  <c r="G35" i="1"/>
  <c r="N12" i="1" l="1"/>
  <c r="G43" i="1"/>
  <c r="G45" i="1" s="1"/>
  <c r="G42" i="1"/>
  <c r="G41" i="1"/>
  <c r="I33" i="1"/>
  <c r="J33" i="1" s="1"/>
  <c r="H36" i="1"/>
  <c r="I36" i="1" s="1"/>
  <c r="J36" i="1" s="1"/>
  <c r="H35" i="1"/>
  <c r="M19" i="1"/>
  <c r="K18" i="1"/>
  <c r="L19" i="1"/>
  <c r="N19" i="1" l="1"/>
  <c r="L18" i="1"/>
  <c r="M18" i="1"/>
  <c r="K67" i="1"/>
  <c r="M67" i="1" s="1"/>
  <c r="K33" i="1"/>
  <c r="G47" i="1"/>
  <c r="I35" i="1"/>
  <c r="J35" i="1" s="1"/>
  <c r="H42" i="1"/>
  <c r="I42" i="1" s="1"/>
  <c r="J42" i="1" s="1"/>
  <c r="H43" i="1"/>
  <c r="H41" i="1"/>
  <c r="I41" i="1" s="1"/>
  <c r="J41" i="1" s="1"/>
  <c r="I43" i="1" l="1"/>
  <c r="J43" i="1" s="1"/>
  <c r="H45" i="1"/>
  <c r="I45" i="1" s="1"/>
  <c r="J45" i="1" s="1"/>
  <c r="N18" i="1"/>
  <c r="L67" i="1"/>
  <c r="N67" i="1" s="1"/>
  <c r="L33" i="1"/>
  <c r="H47" i="1"/>
  <c r="I47" i="1" s="1"/>
  <c r="J47" i="1" s="1"/>
  <c r="M33" i="1"/>
  <c r="K36" i="1"/>
  <c r="M36" i="1" s="1"/>
  <c r="K34" i="1"/>
  <c r="M34" i="1" s="1"/>
  <c r="K35" i="1" l="1"/>
  <c r="L36" i="1"/>
  <c r="N36" i="1" s="1"/>
  <c r="L34" i="1"/>
  <c r="N34" i="1" s="1"/>
  <c r="N33" i="1"/>
  <c r="L35" i="1" l="1"/>
  <c r="K43" i="1"/>
  <c r="K42" i="1"/>
  <c r="M42" i="1" s="1"/>
  <c r="K41" i="1"/>
  <c r="M41" i="1" s="1"/>
  <c r="M35" i="1"/>
  <c r="K45" i="1" l="1"/>
  <c r="M45" i="1" s="1"/>
  <c r="M43" i="1"/>
  <c r="K47" i="1"/>
  <c r="M47" i="1" s="1"/>
  <c r="L43" i="1"/>
  <c r="L41" i="1"/>
  <c r="N41" i="1" s="1"/>
  <c r="L42" i="1"/>
  <c r="N42" i="1" s="1"/>
  <c r="N35" i="1"/>
  <c r="L47" i="1" l="1"/>
  <c r="N47" i="1" s="1"/>
  <c r="N43" i="1"/>
  <c r="L45" i="1"/>
  <c r="N45" i="1" s="1"/>
</calcChain>
</file>

<file path=xl/sharedStrings.xml><?xml version="1.0" encoding="utf-8"?>
<sst xmlns="http://schemas.openxmlformats.org/spreadsheetml/2006/main" count="174" uniqueCount="148">
  <si>
    <t>MUNICIPIUL TG MURES</t>
  </si>
  <si>
    <t>SC LOCATIV SA</t>
  </si>
  <si>
    <t>TG MURES, STR. BARTOK BELA NR.2A</t>
  </si>
  <si>
    <t>CUI RO 10755066</t>
  </si>
  <si>
    <t>Anexa nr.1</t>
  </si>
  <si>
    <t>BUGETUL  DE  VENITURI  ŞI  CHELTUIELI  PE  ANUL 2018</t>
  </si>
  <si>
    <t>mii lei</t>
  </si>
  <si>
    <t>INDICATORI</t>
  </si>
  <si>
    <t>Nr. rd.</t>
  </si>
  <si>
    <t>Preliminat  an precedent 2017</t>
  </si>
  <si>
    <t>Propuneri  aprobate an curent 2018</t>
  </si>
  <si>
    <t>Propuneri rectificare an curent 2018</t>
  </si>
  <si>
    <t xml:space="preserve">%       </t>
  </si>
  <si>
    <t>Estimări an 2019</t>
  </si>
  <si>
    <t>Estimări an 2020</t>
  </si>
  <si>
    <t>%</t>
  </si>
  <si>
    <t>9=7/5</t>
  </si>
  <si>
    <t>10=8/7</t>
  </si>
  <si>
    <t>6=5/4</t>
  </si>
  <si>
    <t>9</t>
  </si>
  <si>
    <t>I.</t>
  </si>
  <si>
    <t>VENITURI TOTALE  (Rd.1=Rd.2+Rd.5+Rd.6)</t>
  </si>
  <si>
    <t>Venituri totale din exploatare, din care:</t>
  </si>
  <si>
    <t>a)</t>
  </si>
  <si>
    <t>subvenţii, cf. prevederilor  legale în vigoare</t>
  </si>
  <si>
    <t>b)</t>
  </si>
  <si>
    <t>transferuri, cf.  prevederilor    legale  în  vigoare</t>
  </si>
  <si>
    <t>Venituri financiare</t>
  </si>
  <si>
    <t>Venituri extraordinare</t>
  </si>
  <si>
    <t>II</t>
  </si>
  <si>
    <t>CHELTUIELI TOTALE  (Rd.7=Rd.8+Rd.20+Rd.21)</t>
  </si>
  <si>
    <t>Cheltuieli de exploatare,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</si>
  <si>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</si>
  <si>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</si>
  <si>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</si>
  <si>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</si>
  <si>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</si>
  <si>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din care:</t>
  </si>
  <si>
    <t>C0</t>
  </si>
  <si>
    <t>Cheltuieli de natură salarială(Rd.13+Rd.14)</t>
  </si>
  <si>
    <t>C1</t>
  </si>
  <si>
    <t xml:space="preserve">ch. cu salariile </t>
  </si>
  <si>
    <t>C2</t>
  </si>
  <si>
    <t>bonusuri</t>
  </si>
  <si>
    <t>C3</t>
  </si>
  <si>
    <t>alte cheltuieli  cu personalul, din care:</t>
  </si>
  <si>
    <t>cheltuieli cu plati compensatorii aferente disponibilizarilor de personal</t>
  </si>
  <si>
    <t>C4</t>
  </si>
  <si>
    <t>Cheltuieli aferente contractului de mandat si a altor organe de conducere si control, comisii si comitete</t>
  </si>
  <si>
    <t>C5</t>
  </si>
  <si>
    <t>cheltuieli cu contributii datorate de angajator</t>
  </si>
  <si>
    <t>alte cheltuieli de exploatare</t>
  </si>
  <si>
    <t>Cheltuieli financiare</t>
  </si>
  <si>
    <t>Cheltuieli extraordinare</t>
  </si>
  <si>
    <t>III</t>
  </si>
  <si>
    <t>REZULTATUL BRUT (profit/pierdere)</t>
  </si>
  <si>
    <t>IV</t>
  </si>
  <si>
    <t>IMPOZIT PE PROFIT</t>
  </si>
  <si>
    <t>V</t>
  </si>
  <si>
    <t>PROFITUL CONTABIL RĂMAS DUPĂ DEDUCEREA IMPOZITULUI PE PROFIT,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</si>
  <si>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</si>
  <si>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</si>
  <si>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</si>
  <si>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plaţii dobânzilor, comisioanelor şi altor costuri aferente acestor împrumuturi</t>
  </si>
  <si>
    <t>Alte repartizări prevăzute de lege</t>
  </si>
  <si>
    <t>Profitul contabil rămas după deducerea sumelor de la Rd. 25, 26, 27, 28, 29</t>
  </si>
  <si>
    <t xml:space="preserve">Participarea salariaţilor la profit în limita a 10% din profitul net,  dar nu mai mult de nivelul unui salariu de bază mediu lunar realizat la nivelul operatorului economic în exerciţiul  financiar de referinţă </t>
  </si>
  <si>
    <t xml:space="preserve">Minimim 50% vărsăminte la bugetul de stat sau local în cazul regiilor autonome, ori dividende cuvenite actionarilor, în cazul societăţilor/ companiilor naţionale şi societăţilor cu capital integral sau majoritar de stat, din care: </t>
  </si>
  <si>
    <t xml:space="preserve">   -  dividende cuvenite bugetului de stat </t>
  </si>
  <si>
    <t xml:space="preserve">   - dividende cuvenite bugetului local*</t>
  </si>
  <si>
    <t>33a</t>
  </si>
  <si>
    <t>c)</t>
  </si>
  <si>
    <t xml:space="preserve">   -  dividende cuvenite altor acţionari</t>
  </si>
  <si>
    <t>Profitul nerepartizat pe destinaţiile prevăzute la Rd.31 - Rd.32 se repartizează la alte rezerve şi constituie sursă proprie de finanţare</t>
  </si>
  <si>
    <t>VI</t>
  </si>
  <si>
    <t>VENITURI DIN FONDURI EUROPENE</t>
  </si>
  <si>
    <t>VII</t>
  </si>
  <si>
    <t>CHELTUIELI ELIGIBILE DIN FONDURI EUROPENE,   din care</t>
  </si>
  <si>
    <t xml:space="preserve"> 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</si>
  <si>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</si>
  <si>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</si>
  <si>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</si>
  <si>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</si>
  <si>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</si>
  <si>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</si>
  <si>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</si>
  <si>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</si>
  <si>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</si>
  <si>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</si>
  <si>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</si>
  <si>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 PENTRU INVESTIŢII</t>
  </si>
  <si>
    <t>X</t>
  </si>
  <si>
    <t>DATE DE FUNDAMENTARE</t>
  </si>
  <si>
    <t>Nr. de personal prognozat la finele anului</t>
  </si>
  <si>
    <t>Nr.mediu de salariaţi total</t>
  </si>
  <si>
    <t>Castigul mediu  lunar pe salariat (lei/persoană) determinat pe baza cheltuielilor de natură salarială  =Rd.154 din Anexa de fudamentare nr.2</t>
  </si>
  <si>
    <t>Castigul mediu lunar pe salariat deterninat pe baza cheltuielilor cu salariile (lei/persoană)  =Rd.155 din Anexa de fudamentare nr.2</t>
  </si>
  <si>
    <t>Productivitatea muncii în unităţi valorice pe total personal mediu (mii lei/persoană) (Rd.2/Rd.49)</t>
  </si>
  <si>
    <t>Productivitatea muncii în unităţi valorice pe total personal mediu recalculată cf. Legii anuale a bugetului de stat</t>
  </si>
  <si>
    <t>Productivitatea muncii în unităţi fizice pe total personal mediu (cantitate produse finite/persoana)</t>
  </si>
  <si>
    <t>Cheltuieli totale la 1000 lei venituri totale        (Rd.7/Rd.1)x1000</t>
  </si>
  <si>
    <t>Plăţi restante</t>
  </si>
  <si>
    <t>Creanţe restante</t>
  </si>
  <si>
    <t>*Rd.33a -sumele raman la dispozitia societatii pentru finantarea investitiilor</t>
  </si>
  <si>
    <t>DIRECTOR GENERAL</t>
  </si>
  <si>
    <t>CONTABIL SEF</t>
  </si>
  <si>
    <t>MOLDOVAN OVIDIU</t>
  </si>
  <si>
    <t>FRANCEAN RAMONA</t>
  </si>
  <si>
    <t>D</t>
  </si>
  <si>
    <t>Anexa nr.4</t>
  </si>
  <si>
    <t>Programul de investiţii, dotări şi sursele de finanţare</t>
  </si>
  <si>
    <t>Data finalizării investiţiei</t>
  </si>
  <si>
    <t>an precedent 2017</t>
  </si>
  <si>
    <t>Valoare</t>
  </si>
  <si>
    <t>Aprobat</t>
  </si>
  <si>
    <t>Realizat/ Preliminat</t>
  </si>
  <si>
    <t>Aprobat  2018</t>
  </si>
  <si>
    <t>Rectificat 2018</t>
  </si>
  <si>
    <t>6a</t>
  </si>
  <si>
    <t>I</t>
  </si>
  <si>
    <t>Surse proprii, din care:</t>
  </si>
  <si>
    <t xml:space="preserve">  a) - amortizare</t>
  </si>
  <si>
    <t xml:space="preserve">  b) - profit</t>
  </si>
  <si>
    <t>Credite bancare, din care:</t>
  </si>
  <si>
    <t xml:space="preserve">  a) - interne</t>
  </si>
  <si>
    <t xml:space="preserve">  b) - externe</t>
  </si>
  <si>
    <t xml:space="preserve">Alte surse, din care: </t>
  </si>
  <si>
    <t xml:space="preserve">Sume din vanzarea apartamentelor </t>
  </si>
  <si>
    <t>Venituri proprii</t>
  </si>
  <si>
    <t>CHELTUIELI PENTRU INVESTIŢII, din care:</t>
  </si>
  <si>
    <t>Investiţii în curs, din care:</t>
  </si>
  <si>
    <t>a) pentru bunurile proprietatea privata a operatorului economic:</t>
  </si>
  <si>
    <t>b) pentru bunurile de natura domeniului public al statului sau al unităţii administrativ teritoriale:</t>
  </si>
  <si>
    <t>c) pentru bunurile de natura domeniului privat al statului sau al unităţii administrativ teritoriale:</t>
  </si>
  <si>
    <t>d) pentru bunurile luate în concesiune, închiriate sau în locaţie de gestiune, exclusiv cele din domeniul public sau privat al statului sau al unităţii administrativ teritoriale:</t>
  </si>
  <si>
    <t>Investiţii noi, din care:</t>
  </si>
  <si>
    <t>Bloc de locuinte</t>
  </si>
  <si>
    <t>Investiţii efectuate la imobilizările corporale existente (modernizări), din care:</t>
  </si>
  <si>
    <t>- Modernizare sediu</t>
  </si>
  <si>
    <t>- Proiectare si executie centrala termica Pasaj subteran P-ta Victoriei</t>
  </si>
  <si>
    <t>- Platforma persoane cu dizabilitati Pasaj subteran P-ta Victoriei</t>
  </si>
  <si>
    <t>- Ascensor  persoane cu dizabilitati Pasaj subteran P-ta Victoriei</t>
  </si>
  <si>
    <t>- Proiectare si executie puț ascensor pers. cu dizabilități Pasaj subteran P-ta Victoriei</t>
  </si>
  <si>
    <t>Dotări (alte achiziţii de imobilizări corporale)</t>
  </si>
  <si>
    <t>Dotari conform anexa nr.4a</t>
  </si>
  <si>
    <t>Rambursări de rate aferente creditelor pentru investiţii, din care:</t>
  </si>
  <si>
    <t xml:space="preserve">   a) - interne</t>
  </si>
  <si>
    <t xml:space="preserve">   b)- externe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</si>
</sst>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3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0" fontId="4" fillId="0" borderId="0" xfId="1" applyFont="1" applyFill="1"/>
    <xf numFmtId="10" fontId="3" fillId="0" borderId="0" xfId="1" applyNumberFormat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wrapText="1"/>
    </xf>
    <xf numFmtId="0" fontId="4" fillId="0" borderId="0" xfId="1" applyFont="1" applyFill="1" applyBorder="1"/>
    <xf numFmtId="10" fontId="2" fillId="0" borderId="0" xfId="1" applyNumberFormat="1" applyFont="1" applyFill="1" applyBorder="1"/>
    <xf numFmtId="0" fontId="2" fillId="0" borderId="0" xfId="1" applyFont="1" applyFill="1" applyBorder="1"/>
    <xf numFmtId="0" fontId="2" fillId="0" borderId="0" xfId="1" applyFont="1" applyFill="1"/>
    <xf numFmtId="10" fontId="2" fillId="0" borderId="5" xfId="2" applyNumberFormat="1" applyFont="1" applyFill="1" applyBorder="1" applyAlignment="1">
      <alignment horizontal="center" vertical="center"/>
    </xf>
    <xf numFmtId="10" fontId="2" fillId="0" borderId="6" xfId="2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wrapText="1"/>
    </xf>
    <xf numFmtId="10" fontId="2" fillId="0" borderId="8" xfId="1" applyNumberFormat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center"/>
    </xf>
    <xf numFmtId="49" fontId="2" fillId="0" borderId="8" xfId="1" applyNumberFormat="1" applyFont="1" applyFill="1" applyBorder="1" applyAlignment="1">
      <alignment horizontal="center"/>
    </xf>
    <xf numFmtId="49" fontId="2" fillId="0" borderId="9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0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center" wrapText="1"/>
    </xf>
    <xf numFmtId="3" fontId="2" fillId="0" borderId="10" xfId="1" applyNumberFormat="1" applyFont="1" applyFill="1" applyBorder="1" applyAlignment="1">
      <alignment horizontal="right" wrapText="1"/>
    </xf>
    <xf numFmtId="9" fontId="2" fillId="0" borderId="10" xfId="1" applyNumberFormat="1" applyFont="1" applyFill="1" applyBorder="1" applyAlignment="1">
      <alignment horizontal="right" wrapText="1"/>
    </xf>
    <xf numFmtId="9" fontId="2" fillId="0" borderId="10" xfId="1" applyNumberFormat="1" applyFont="1" applyFill="1" applyBorder="1" applyAlignment="1">
      <alignment horizontal="right"/>
    </xf>
    <xf numFmtId="0" fontId="2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wrapText="1"/>
    </xf>
    <xf numFmtId="3" fontId="2" fillId="0" borderId="5" xfId="1" applyNumberFormat="1" applyFont="1" applyFill="1" applyBorder="1" applyAlignment="1">
      <alignment horizontal="right" wrapText="1"/>
    </xf>
    <xf numFmtId="3" fontId="2" fillId="0" borderId="5" xfId="1" applyNumberFormat="1" applyFont="1" applyFill="1" applyBorder="1" applyAlignment="1">
      <alignment horizontal="right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vertical="top" wrapText="1"/>
    </xf>
    <xf numFmtId="0" fontId="3" fillId="0" borderId="5" xfId="1" applyFont="1" applyFill="1" applyBorder="1" applyAlignment="1">
      <alignment horizontal="center" wrapText="1"/>
    </xf>
    <xf numFmtId="3" fontId="3" fillId="0" borderId="5" xfId="1" applyNumberFormat="1" applyFont="1" applyFill="1" applyBorder="1" applyAlignment="1">
      <alignment horizontal="right" wrapText="1"/>
    </xf>
    <xf numFmtId="3" fontId="3" fillId="0" borderId="5" xfId="1" applyNumberFormat="1" applyFont="1" applyFill="1" applyBorder="1" applyAlignment="1">
      <alignment horizontal="right"/>
    </xf>
    <xf numFmtId="0" fontId="2" fillId="0" borderId="5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Border="1"/>
    <xf numFmtId="9" fontId="3" fillId="0" borderId="5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wrapText="1"/>
    </xf>
    <xf numFmtId="0" fontId="4" fillId="0" borderId="0" xfId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wrapText="1"/>
    </xf>
    <xf numFmtId="0" fontId="7" fillId="0" borderId="10" xfId="0" applyFont="1" applyBorder="1" applyAlignment="1">
      <alignment horizontal="right" wrapText="1"/>
    </xf>
    <xf numFmtId="3" fontId="8" fillId="0" borderId="10" xfId="0" applyNumberFormat="1" applyFont="1" applyBorder="1" applyAlignment="1">
      <alignment horizontal="right" wrapText="1"/>
    </xf>
    <xf numFmtId="3" fontId="7" fillId="0" borderId="10" xfId="0" applyNumberFormat="1" applyFont="1" applyBorder="1" applyAlignment="1">
      <alignment horizontal="right" wrapText="1"/>
    </xf>
    <xf numFmtId="3" fontId="3" fillId="0" borderId="0" xfId="0" applyNumberFormat="1" applyFont="1"/>
    <xf numFmtId="0" fontId="8" fillId="0" borderId="4" xfId="0" applyFont="1" applyBorder="1"/>
    <xf numFmtId="0" fontId="8" fillId="0" borderId="26" xfId="0" applyFont="1" applyBorder="1"/>
    <xf numFmtId="0" fontId="8" fillId="0" borderId="4" xfId="0" applyFont="1" applyBorder="1" applyAlignment="1">
      <alignment wrapText="1"/>
    </xf>
    <xf numFmtId="0" fontId="7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3" fontId="7" fillId="0" borderId="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8" fillId="0" borderId="0" xfId="0" applyFont="1"/>
    <xf numFmtId="0" fontId="7" fillId="0" borderId="4" xfId="0" applyFont="1" applyBorder="1"/>
    <xf numFmtId="0" fontId="7" fillId="0" borderId="26" xfId="0" applyFont="1" applyBorder="1"/>
    <xf numFmtId="0" fontId="8" fillId="0" borderId="5" xfId="0" applyFont="1" applyBorder="1" applyAlignment="1">
      <alignment horizontal="right"/>
    </xf>
    <xf numFmtId="14" fontId="7" fillId="0" borderId="5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wrapText="1"/>
    </xf>
    <xf numFmtId="49" fontId="9" fillId="0" borderId="4" xfId="0" applyNumberFormat="1" applyFont="1" applyBorder="1" applyAlignment="1">
      <alignment wrapText="1"/>
    </xf>
    <xf numFmtId="49" fontId="9" fillId="0" borderId="27" xfId="0" applyNumberFormat="1" applyFont="1" applyBorder="1" applyAlignment="1">
      <alignment wrapText="1"/>
    </xf>
    <xf numFmtId="0" fontId="3" fillId="0" borderId="5" xfId="0" applyFont="1" applyBorder="1"/>
    <xf numFmtId="3" fontId="7" fillId="0" borderId="5" xfId="0" applyNumberFormat="1" applyFont="1" applyBorder="1" applyAlignment="1">
      <alignment horizontal="right" wrapText="1"/>
    </xf>
    <xf numFmtId="0" fontId="8" fillId="0" borderId="2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7" fillId="0" borderId="7" xfId="0" applyFont="1" applyBorder="1"/>
    <xf numFmtId="0" fontId="7" fillId="0" borderId="28" xfId="0" applyFont="1" applyBorder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 wrapText="1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0" xfId="0" applyFont="1" applyFill="1"/>
    <xf numFmtId="0" fontId="3" fillId="0" borderId="11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top" wrapText="1"/>
    </xf>
    <xf numFmtId="0" fontId="3" fillId="0" borderId="5" xfId="1" applyFont="1" applyBorder="1" applyAlignment="1">
      <alignment wrapText="1"/>
    </xf>
    <xf numFmtId="0" fontId="2" fillId="0" borderId="5" xfId="1" applyFont="1" applyFill="1" applyBorder="1" applyAlignment="1">
      <alignment horizontal="left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wrapText="1"/>
    </xf>
    <xf numFmtId="10" fontId="2" fillId="0" borderId="2" xfId="2" applyNumberFormat="1" applyFont="1" applyFill="1" applyBorder="1" applyAlignment="1">
      <alignment horizontal="center" vertical="center" wrapText="1"/>
    </xf>
    <xf numFmtId="10" fontId="2" fillId="0" borderId="3" xfId="2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10" fontId="2" fillId="0" borderId="5" xfId="1" applyNumberFormat="1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_BVC sint. v.23.01.2013" xfId="1"/>
    <cellStyle name="Normal_Copy of Copy of BVC analiti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tia15\AppData\Local\Microsoft\Windows\Temporary%20Internet%20Files\Content.IE5\Q42WCPQF\2018%20%20%20RECTIFICARE%20BVC%20Locat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C 2018 anexa1 "/>
      <sheetName val="BVC 2018 anexa 2 "/>
      <sheetName val="Anexa 3"/>
      <sheetName val="Anexa 4"/>
      <sheetName val="aneaxa 4a"/>
      <sheetName val="Anexa 5"/>
    </sheetNames>
    <sheetDataSet>
      <sheetData sheetId="0">
        <row r="45">
          <cell r="H45">
            <v>80.923835999999994</v>
          </cell>
          <cell r="K45">
            <v>83.023835999999989</v>
          </cell>
          <cell r="L45">
            <v>83.023835999999989</v>
          </cell>
        </row>
        <row r="47">
          <cell r="H47">
            <v>26.203908800000008</v>
          </cell>
          <cell r="K47">
            <v>26.8839088</v>
          </cell>
          <cell r="L47">
            <v>26.8839088</v>
          </cell>
        </row>
      </sheetData>
      <sheetData sheetId="1">
        <row r="13">
          <cell r="I13">
            <v>4369</v>
          </cell>
          <cell r="O13">
            <v>4126</v>
          </cell>
        </row>
        <row r="21">
          <cell r="I21">
            <v>310</v>
          </cell>
          <cell r="O21">
            <v>310</v>
          </cell>
        </row>
        <row r="23">
          <cell r="O23">
            <v>458</v>
          </cell>
        </row>
        <row r="33">
          <cell r="I33">
            <v>13</v>
          </cell>
          <cell r="O33">
            <v>12</v>
          </cell>
        </row>
        <row r="41">
          <cell r="I41">
            <v>4138.5</v>
          </cell>
          <cell r="O41">
            <v>3945.3242</v>
          </cell>
        </row>
        <row r="42">
          <cell r="I42">
            <v>824</v>
          </cell>
          <cell r="N42">
            <v>776</v>
          </cell>
        </row>
        <row r="90">
          <cell r="I90">
            <v>405</v>
          </cell>
          <cell r="N90">
            <v>285</v>
          </cell>
        </row>
        <row r="97">
          <cell r="I97">
            <v>1965.5</v>
          </cell>
          <cell r="N97">
            <v>1859.3241999999998</v>
          </cell>
        </row>
        <row r="99">
          <cell r="I99">
            <v>1138.2</v>
          </cell>
          <cell r="O99">
            <v>1286.32</v>
          </cell>
        </row>
        <row r="103">
          <cell r="I103">
            <v>170.1</v>
          </cell>
          <cell r="O103">
            <v>180.86999999999998</v>
          </cell>
        </row>
        <row r="111">
          <cell r="I111">
            <v>0</v>
          </cell>
          <cell r="O111">
            <v>0</v>
          </cell>
        </row>
        <row r="115">
          <cell r="I115">
            <v>312</v>
          </cell>
          <cell r="O115">
            <v>355.20000000000005</v>
          </cell>
        </row>
        <row r="124">
          <cell r="I124">
            <v>345.2</v>
          </cell>
          <cell r="O124">
            <v>36.934199999999997</v>
          </cell>
        </row>
        <row r="125">
          <cell r="I125">
            <v>944</v>
          </cell>
          <cell r="O125">
            <v>1025</v>
          </cell>
        </row>
        <row r="132">
          <cell r="J132">
            <v>190</v>
          </cell>
          <cell r="O132">
            <v>382</v>
          </cell>
        </row>
        <row r="142">
          <cell r="I142">
            <v>0</v>
          </cell>
        </row>
        <row r="154">
          <cell r="H154">
            <v>38.96</v>
          </cell>
          <cell r="O154">
            <v>30.828127999999978</v>
          </cell>
        </row>
        <row r="164">
          <cell r="J164">
            <v>31</v>
          </cell>
          <cell r="O164">
            <v>31</v>
          </cell>
        </row>
        <row r="165">
          <cell r="J165">
            <v>34</v>
          </cell>
          <cell r="O165">
            <v>31</v>
          </cell>
        </row>
        <row r="166">
          <cell r="O166">
            <v>3782.7688172043008</v>
          </cell>
        </row>
        <row r="167">
          <cell r="O167">
            <v>3465.5645161290317</v>
          </cell>
        </row>
      </sheetData>
      <sheetData sheetId="2"/>
      <sheetData sheetId="3">
        <row r="13">
          <cell r="E13">
            <v>1823</v>
          </cell>
          <cell r="G13">
            <v>1947.1277448000001</v>
          </cell>
          <cell r="H13">
            <v>1947.1277448000001</v>
          </cell>
          <cell r="I13">
            <v>1799.9077448</v>
          </cell>
          <cell r="J13">
            <v>1799.9077448</v>
          </cell>
        </row>
        <row r="24">
          <cell r="E24">
            <v>1332</v>
          </cell>
          <cell r="G24">
            <v>1756</v>
          </cell>
          <cell r="H24">
            <v>1901</v>
          </cell>
          <cell r="I24">
            <v>1500</v>
          </cell>
          <cell r="J24">
            <v>1000</v>
          </cell>
        </row>
      </sheetData>
      <sheetData sheetId="4">
        <row r="23">
          <cell r="F23">
            <v>175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93"/>
  <sheetViews>
    <sheetView view="pageBreakPreview" topLeftCell="A67" zoomScale="63" zoomScaleNormal="100" zoomScaleSheetLayoutView="63" workbookViewId="0">
      <selection activeCell="E93" sqref="E93"/>
    </sheetView>
  </sheetViews>
  <sheetFormatPr defaultColWidth="9.28515625" defaultRowHeight="15" outlineLevelCol="1" x14ac:dyDescent="0.25"/>
  <cols>
    <col min="1" max="1" width="3.7109375" style="57" customWidth="1"/>
    <col min="2" max="2" width="3.42578125" style="57" customWidth="1"/>
    <col min="3" max="3" width="2.7109375" style="12" customWidth="1"/>
    <col min="4" max="4" width="3.5703125" style="57" customWidth="1"/>
    <col min="5" max="5" width="41" style="53" customWidth="1"/>
    <col min="6" max="6" width="5" style="5" customWidth="1"/>
    <col min="7" max="7" width="10.5703125" style="5" hidden="1" customWidth="1" outlineLevel="1"/>
    <col min="8" max="8" width="11" style="6" customWidth="1" collapsed="1"/>
    <col min="9" max="9" width="11" style="6" customWidth="1"/>
    <col min="10" max="10" width="12.28515625" style="7" customWidth="1"/>
    <col min="11" max="11" width="8.7109375" style="8" customWidth="1"/>
    <col min="12" max="12" width="9" style="9" customWidth="1"/>
    <col min="13" max="13" width="9.5703125" style="7" customWidth="1"/>
    <col min="14" max="14" width="9.42578125" style="7" customWidth="1"/>
    <col min="15" max="111" width="9.28515625" style="9"/>
    <col min="112" max="256" width="9.28515625" style="10"/>
    <col min="257" max="257" width="3.7109375" style="10" customWidth="1"/>
    <col min="258" max="258" width="3.42578125" style="10" customWidth="1"/>
    <col min="259" max="259" width="2.7109375" style="10" customWidth="1"/>
    <col min="260" max="260" width="3.5703125" style="10" customWidth="1"/>
    <col min="261" max="261" width="41" style="10" customWidth="1"/>
    <col min="262" max="262" width="5" style="10" customWidth="1"/>
    <col min="263" max="263" width="0" style="10" hidden="1" customWidth="1"/>
    <col min="264" max="265" width="11" style="10" customWidth="1"/>
    <col min="266" max="266" width="12.28515625" style="10" customWidth="1"/>
    <col min="267" max="267" width="8.7109375" style="10" customWidth="1"/>
    <col min="268" max="268" width="9" style="10" customWidth="1"/>
    <col min="269" max="269" width="9.5703125" style="10" customWidth="1"/>
    <col min="270" max="270" width="9.42578125" style="10" customWidth="1"/>
    <col min="271" max="512" width="9.28515625" style="10"/>
    <col min="513" max="513" width="3.7109375" style="10" customWidth="1"/>
    <col min="514" max="514" width="3.42578125" style="10" customWidth="1"/>
    <col min="515" max="515" width="2.7109375" style="10" customWidth="1"/>
    <col min="516" max="516" width="3.5703125" style="10" customWidth="1"/>
    <col min="517" max="517" width="41" style="10" customWidth="1"/>
    <col min="518" max="518" width="5" style="10" customWidth="1"/>
    <col min="519" max="519" width="0" style="10" hidden="1" customWidth="1"/>
    <col min="520" max="521" width="11" style="10" customWidth="1"/>
    <col min="522" max="522" width="12.28515625" style="10" customWidth="1"/>
    <col min="523" max="523" width="8.7109375" style="10" customWidth="1"/>
    <col min="524" max="524" width="9" style="10" customWidth="1"/>
    <col min="525" max="525" width="9.5703125" style="10" customWidth="1"/>
    <col min="526" max="526" width="9.42578125" style="10" customWidth="1"/>
    <col min="527" max="768" width="9.28515625" style="10"/>
    <col min="769" max="769" width="3.7109375" style="10" customWidth="1"/>
    <col min="770" max="770" width="3.42578125" style="10" customWidth="1"/>
    <col min="771" max="771" width="2.7109375" style="10" customWidth="1"/>
    <col min="772" max="772" width="3.5703125" style="10" customWidth="1"/>
    <col min="773" max="773" width="41" style="10" customWidth="1"/>
    <col min="774" max="774" width="5" style="10" customWidth="1"/>
    <col min="775" max="775" width="0" style="10" hidden="1" customWidth="1"/>
    <col min="776" max="777" width="11" style="10" customWidth="1"/>
    <col min="778" max="778" width="12.28515625" style="10" customWidth="1"/>
    <col min="779" max="779" width="8.7109375" style="10" customWidth="1"/>
    <col min="780" max="780" width="9" style="10" customWidth="1"/>
    <col min="781" max="781" width="9.5703125" style="10" customWidth="1"/>
    <col min="782" max="782" width="9.42578125" style="10" customWidth="1"/>
    <col min="783" max="1024" width="9.28515625" style="10"/>
    <col min="1025" max="1025" width="3.7109375" style="10" customWidth="1"/>
    <col min="1026" max="1026" width="3.42578125" style="10" customWidth="1"/>
    <col min="1027" max="1027" width="2.7109375" style="10" customWidth="1"/>
    <col min="1028" max="1028" width="3.5703125" style="10" customWidth="1"/>
    <col min="1029" max="1029" width="41" style="10" customWidth="1"/>
    <col min="1030" max="1030" width="5" style="10" customWidth="1"/>
    <col min="1031" max="1031" width="0" style="10" hidden="1" customWidth="1"/>
    <col min="1032" max="1033" width="11" style="10" customWidth="1"/>
    <col min="1034" max="1034" width="12.28515625" style="10" customWidth="1"/>
    <col min="1035" max="1035" width="8.7109375" style="10" customWidth="1"/>
    <col min="1036" max="1036" width="9" style="10" customWidth="1"/>
    <col min="1037" max="1037" width="9.5703125" style="10" customWidth="1"/>
    <col min="1038" max="1038" width="9.42578125" style="10" customWidth="1"/>
    <col min="1039" max="1280" width="9.28515625" style="10"/>
    <col min="1281" max="1281" width="3.7109375" style="10" customWidth="1"/>
    <col min="1282" max="1282" width="3.42578125" style="10" customWidth="1"/>
    <col min="1283" max="1283" width="2.7109375" style="10" customWidth="1"/>
    <col min="1284" max="1284" width="3.5703125" style="10" customWidth="1"/>
    <col min="1285" max="1285" width="41" style="10" customWidth="1"/>
    <col min="1286" max="1286" width="5" style="10" customWidth="1"/>
    <col min="1287" max="1287" width="0" style="10" hidden="1" customWidth="1"/>
    <col min="1288" max="1289" width="11" style="10" customWidth="1"/>
    <col min="1290" max="1290" width="12.28515625" style="10" customWidth="1"/>
    <col min="1291" max="1291" width="8.7109375" style="10" customWidth="1"/>
    <col min="1292" max="1292" width="9" style="10" customWidth="1"/>
    <col min="1293" max="1293" width="9.5703125" style="10" customWidth="1"/>
    <col min="1294" max="1294" width="9.42578125" style="10" customWidth="1"/>
    <col min="1295" max="1536" width="9.28515625" style="10"/>
    <col min="1537" max="1537" width="3.7109375" style="10" customWidth="1"/>
    <col min="1538" max="1538" width="3.42578125" style="10" customWidth="1"/>
    <col min="1539" max="1539" width="2.7109375" style="10" customWidth="1"/>
    <col min="1540" max="1540" width="3.5703125" style="10" customWidth="1"/>
    <col min="1541" max="1541" width="41" style="10" customWidth="1"/>
    <col min="1542" max="1542" width="5" style="10" customWidth="1"/>
    <col min="1543" max="1543" width="0" style="10" hidden="1" customWidth="1"/>
    <col min="1544" max="1545" width="11" style="10" customWidth="1"/>
    <col min="1546" max="1546" width="12.28515625" style="10" customWidth="1"/>
    <col min="1547" max="1547" width="8.7109375" style="10" customWidth="1"/>
    <col min="1548" max="1548" width="9" style="10" customWidth="1"/>
    <col min="1549" max="1549" width="9.5703125" style="10" customWidth="1"/>
    <col min="1550" max="1550" width="9.42578125" style="10" customWidth="1"/>
    <col min="1551" max="1792" width="9.28515625" style="10"/>
    <col min="1793" max="1793" width="3.7109375" style="10" customWidth="1"/>
    <col min="1794" max="1794" width="3.42578125" style="10" customWidth="1"/>
    <col min="1795" max="1795" width="2.7109375" style="10" customWidth="1"/>
    <col min="1796" max="1796" width="3.5703125" style="10" customWidth="1"/>
    <col min="1797" max="1797" width="41" style="10" customWidth="1"/>
    <col min="1798" max="1798" width="5" style="10" customWidth="1"/>
    <col min="1799" max="1799" width="0" style="10" hidden="1" customWidth="1"/>
    <col min="1800" max="1801" width="11" style="10" customWidth="1"/>
    <col min="1802" max="1802" width="12.28515625" style="10" customWidth="1"/>
    <col min="1803" max="1803" width="8.7109375" style="10" customWidth="1"/>
    <col min="1804" max="1804" width="9" style="10" customWidth="1"/>
    <col min="1805" max="1805" width="9.5703125" style="10" customWidth="1"/>
    <col min="1806" max="1806" width="9.42578125" style="10" customWidth="1"/>
    <col min="1807" max="2048" width="9.28515625" style="10"/>
    <col min="2049" max="2049" width="3.7109375" style="10" customWidth="1"/>
    <col min="2050" max="2050" width="3.42578125" style="10" customWidth="1"/>
    <col min="2051" max="2051" width="2.7109375" style="10" customWidth="1"/>
    <col min="2052" max="2052" width="3.5703125" style="10" customWidth="1"/>
    <col min="2053" max="2053" width="41" style="10" customWidth="1"/>
    <col min="2054" max="2054" width="5" style="10" customWidth="1"/>
    <col min="2055" max="2055" width="0" style="10" hidden="1" customWidth="1"/>
    <col min="2056" max="2057" width="11" style="10" customWidth="1"/>
    <col min="2058" max="2058" width="12.28515625" style="10" customWidth="1"/>
    <col min="2059" max="2059" width="8.7109375" style="10" customWidth="1"/>
    <col min="2060" max="2060" width="9" style="10" customWidth="1"/>
    <col min="2061" max="2061" width="9.5703125" style="10" customWidth="1"/>
    <col min="2062" max="2062" width="9.42578125" style="10" customWidth="1"/>
    <col min="2063" max="2304" width="9.28515625" style="10"/>
    <col min="2305" max="2305" width="3.7109375" style="10" customWidth="1"/>
    <col min="2306" max="2306" width="3.42578125" style="10" customWidth="1"/>
    <col min="2307" max="2307" width="2.7109375" style="10" customWidth="1"/>
    <col min="2308" max="2308" width="3.5703125" style="10" customWidth="1"/>
    <col min="2309" max="2309" width="41" style="10" customWidth="1"/>
    <col min="2310" max="2310" width="5" style="10" customWidth="1"/>
    <col min="2311" max="2311" width="0" style="10" hidden="1" customWidth="1"/>
    <col min="2312" max="2313" width="11" style="10" customWidth="1"/>
    <col min="2314" max="2314" width="12.28515625" style="10" customWidth="1"/>
    <col min="2315" max="2315" width="8.7109375" style="10" customWidth="1"/>
    <col min="2316" max="2316" width="9" style="10" customWidth="1"/>
    <col min="2317" max="2317" width="9.5703125" style="10" customWidth="1"/>
    <col min="2318" max="2318" width="9.42578125" style="10" customWidth="1"/>
    <col min="2319" max="2560" width="9.28515625" style="10"/>
    <col min="2561" max="2561" width="3.7109375" style="10" customWidth="1"/>
    <col min="2562" max="2562" width="3.42578125" style="10" customWidth="1"/>
    <col min="2563" max="2563" width="2.7109375" style="10" customWidth="1"/>
    <col min="2564" max="2564" width="3.5703125" style="10" customWidth="1"/>
    <col min="2565" max="2565" width="41" style="10" customWidth="1"/>
    <col min="2566" max="2566" width="5" style="10" customWidth="1"/>
    <col min="2567" max="2567" width="0" style="10" hidden="1" customWidth="1"/>
    <col min="2568" max="2569" width="11" style="10" customWidth="1"/>
    <col min="2570" max="2570" width="12.28515625" style="10" customWidth="1"/>
    <col min="2571" max="2571" width="8.7109375" style="10" customWidth="1"/>
    <col min="2572" max="2572" width="9" style="10" customWidth="1"/>
    <col min="2573" max="2573" width="9.5703125" style="10" customWidth="1"/>
    <col min="2574" max="2574" width="9.42578125" style="10" customWidth="1"/>
    <col min="2575" max="2816" width="9.28515625" style="10"/>
    <col min="2817" max="2817" width="3.7109375" style="10" customWidth="1"/>
    <col min="2818" max="2818" width="3.42578125" style="10" customWidth="1"/>
    <col min="2819" max="2819" width="2.7109375" style="10" customWidth="1"/>
    <col min="2820" max="2820" width="3.5703125" style="10" customWidth="1"/>
    <col min="2821" max="2821" width="41" style="10" customWidth="1"/>
    <col min="2822" max="2822" width="5" style="10" customWidth="1"/>
    <col min="2823" max="2823" width="0" style="10" hidden="1" customWidth="1"/>
    <col min="2824" max="2825" width="11" style="10" customWidth="1"/>
    <col min="2826" max="2826" width="12.28515625" style="10" customWidth="1"/>
    <col min="2827" max="2827" width="8.7109375" style="10" customWidth="1"/>
    <col min="2828" max="2828" width="9" style="10" customWidth="1"/>
    <col min="2829" max="2829" width="9.5703125" style="10" customWidth="1"/>
    <col min="2830" max="2830" width="9.42578125" style="10" customWidth="1"/>
    <col min="2831" max="3072" width="9.28515625" style="10"/>
    <col min="3073" max="3073" width="3.7109375" style="10" customWidth="1"/>
    <col min="3074" max="3074" width="3.42578125" style="10" customWidth="1"/>
    <col min="3075" max="3075" width="2.7109375" style="10" customWidth="1"/>
    <col min="3076" max="3076" width="3.5703125" style="10" customWidth="1"/>
    <col min="3077" max="3077" width="41" style="10" customWidth="1"/>
    <col min="3078" max="3078" width="5" style="10" customWidth="1"/>
    <col min="3079" max="3079" width="0" style="10" hidden="1" customWidth="1"/>
    <col min="3080" max="3081" width="11" style="10" customWidth="1"/>
    <col min="3082" max="3082" width="12.28515625" style="10" customWidth="1"/>
    <col min="3083" max="3083" width="8.7109375" style="10" customWidth="1"/>
    <col min="3084" max="3084" width="9" style="10" customWidth="1"/>
    <col min="3085" max="3085" width="9.5703125" style="10" customWidth="1"/>
    <col min="3086" max="3086" width="9.42578125" style="10" customWidth="1"/>
    <col min="3087" max="3328" width="9.28515625" style="10"/>
    <col min="3329" max="3329" width="3.7109375" style="10" customWidth="1"/>
    <col min="3330" max="3330" width="3.42578125" style="10" customWidth="1"/>
    <col min="3331" max="3331" width="2.7109375" style="10" customWidth="1"/>
    <col min="3332" max="3332" width="3.5703125" style="10" customWidth="1"/>
    <col min="3333" max="3333" width="41" style="10" customWidth="1"/>
    <col min="3334" max="3334" width="5" style="10" customWidth="1"/>
    <col min="3335" max="3335" width="0" style="10" hidden="1" customWidth="1"/>
    <col min="3336" max="3337" width="11" style="10" customWidth="1"/>
    <col min="3338" max="3338" width="12.28515625" style="10" customWidth="1"/>
    <col min="3339" max="3339" width="8.7109375" style="10" customWidth="1"/>
    <col min="3340" max="3340" width="9" style="10" customWidth="1"/>
    <col min="3341" max="3341" width="9.5703125" style="10" customWidth="1"/>
    <col min="3342" max="3342" width="9.42578125" style="10" customWidth="1"/>
    <col min="3343" max="3584" width="9.28515625" style="10"/>
    <col min="3585" max="3585" width="3.7109375" style="10" customWidth="1"/>
    <col min="3586" max="3586" width="3.42578125" style="10" customWidth="1"/>
    <col min="3587" max="3587" width="2.7109375" style="10" customWidth="1"/>
    <col min="3588" max="3588" width="3.5703125" style="10" customWidth="1"/>
    <col min="3589" max="3589" width="41" style="10" customWidth="1"/>
    <col min="3590" max="3590" width="5" style="10" customWidth="1"/>
    <col min="3591" max="3591" width="0" style="10" hidden="1" customWidth="1"/>
    <col min="3592" max="3593" width="11" style="10" customWidth="1"/>
    <col min="3594" max="3594" width="12.28515625" style="10" customWidth="1"/>
    <col min="3595" max="3595" width="8.7109375" style="10" customWidth="1"/>
    <col min="3596" max="3596" width="9" style="10" customWidth="1"/>
    <col min="3597" max="3597" width="9.5703125" style="10" customWidth="1"/>
    <col min="3598" max="3598" width="9.42578125" style="10" customWidth="1"/>
    <col min="3599" max="3840" width="9.28515625" style="10"/>
    <col min="3841" max="3841" width="3.7109375" style="10" customWidth="1"/>
    <col min="3842" max="3842" width="3.42578125" style="10" customWidth="1"/>
    <col min="3843" max="3843" width="2.7109375" style="10" customWidth="1"/>
    <col min="3844" max="3844" width="3.5703125" style="10" customWidth="1"/>
    <col min="3845" max="3845" width="41" style="10" customWidth="1"/>
    <col min="3846" max="3846" width="5" style="10" customWidth="1"/>
    <col min="3847" max="3847" width="0" style="10" hidden="1" customWidth="1"/>
    <col min="3848" max="3849" width="11" style="10" customWidth="1"/>
    <col min="3850" max="3850" width="12.28515625" style="10" customWidth="1"/>
    <col min="3851" max="3851" width="8.7109375" style="10" customWidth="1"/>
    <col min="3852" max="3852" width="9" style="10" customWidth="1"/>
    <col min="3853" max="3853" width="9.5703125" style="10" customWidth="1"/>
    <col min="3854" max="3854" width="9.42578125" style="10" customWidth="1"/>
    <col min="3855" max="4096" width="9.28515625" style="10"/>
    <col min="4097" max="4097" width="3.7109375" style="10" customWidth="1"/>
    <col min="4098" max="4098" width="3.42578125" style="10" customWidth="1"/>
    <col min="4099" max="4099" width="2.7109375" style="10" customWidth="1"/>
    <col min="4100" max="4100" width="3.5703125" style="10" customWidth="1"/>
    <col min="4101" max="4101" width="41" style="10" customWidth="1"/>
    <col min="4102" max="4102" width="5" style="10" customWidth="1"/>
    <col min="4103" max="4103" width="0" style="10" hidden="1" customWidth="1"/>
    <col min="4104" max="4105" width="11" style="10" customWidth="1"/>
    <col min="4106" max="4106" width="12.28515625" style="10" customWidth="1"/>
    <col min="4107" max="4107" width="8.7109375" style="10" customWidth="1"/>
    <col min="4108" max="4108" width="9" style="10" customWidth="1"/>
    <col min="4109" max="4109" width="9.5703125" style="10" customWidth="1"/>
    <col min="4110" max="4110" width="9.42578125" style="10" customWidth="1"/>
    <col min="4111" max="4352" width="9.28515625" style="10"/>
    <col min="4353" max="4353" width="3.7109375" style="10" customWidth="1"/>
    <col min="4354" max="4354" width="3.42578125" style="10" customWidth="1"/>
    <col min="4355" max="4355" width="2.7109375" style="10" customWidth="1"/>
    <col min="4356" max="4356" width="3.5703125" style="10" customWidth="1"/>
    <col min="4357" max="4357" width="41" style="10" customWidth="1"/>
    <col min="4358" max="4358" width="5" style="10" customWidth="1"/>
    <col min="4359" max="4359" width="0" style="10" hidden="1" customWidth="1"/>
    <col min="4360" max="4361" width="11" style="10" customWidth="1"/>
    <col min="4362" max="4362" width="12.28515625" style="10" customWidth="1"/>
    <col min="4363" max="4363" width="8.7109375" style="10" customWidth="1"/>
    <col min="4364" max="4364" width="9" style="10" customWidth="1"/>
    <col min="4365" max="4365" width="9.5703125" style="10" customWidth="1"/>
    <col min="4366" max="4366" width="9.42578125" style="10" customWidth="1"/>
    <col min="4367" max="4608" width="9.28515625" style="10"/>
    <col min="4609" max="4609" width="3.7109375" style="10" customWidth="1"/>
    <col min="4610" max="4610" width="3.42578125" style="10" customWidth="1"/>
    <col min="4611" max="4611" width="2.7109375" style="10" customWidth="1"/>
    <col min="4612" max="4612" width="3.5703125" style="10" customWidth="1"/>
    <col min="4613" max="4613" width="41" style="10" customWidth="1"/>
    <col min="4614" max="4614" width="5" style="10" customWidth="1"/>
    <col min="4615" max="4615" width="0" style="10" hidden="1" customWidth="1"/>
    <col min="4616" max="4617" width="11" style="10" customWidth="1"/>
    <col min="4618" max="4618" width="12.28515625" style="10" customWidth="1"/>
    <col min="4619" max="4619" width="8.7109375" style="10" customWidth="1"/>
    <col min="4620" max="4620" width="9" style="10" customWidth="1"/>
    <col min="4621" max="4621" width="9.5703125" style="10" customWidth="1"/>
    <col min="4622" max="4622" width="9.42578125" style="10" customWidth="1"/>
    <col min="4623" max="4864" width="9.28515625" style="10"/>
    <col min="4865" max="4865" width="3.7109375" style="10" customWidth="1"/>
    <col min="4866" max="4866" width="3.42578125" style="10" customWidth="1"/>
    <col min="4867" max="4867" width="2.7109375" style="10" customWidth="1"/>
    <col min="4868" max="4868" width="3.5703125" style="10" customWidth="1"/>
    <col min="4869" max="4869" width="41" style="10" customWidth="1"/>
    <col min="4870" max="4870" width="5" style="10" customWidth="1"/>
    <col min="4871" max="4871" width="0" style="10" hidden="1" customWidth="1"/>
    <col min="4872" max="4873" width="11" style="10" customWidth="1"/>
    <col min="4874" max="4874" width="12.28515625" style="10" customWidth="1"/>
    <col min="4875" max="4875" width="8.7109375" style="10" customWidth="1"/>
    <col min="4876" max="4876" width="9" style="10" customWidth="1"/>
    <col min="4877" max="4877" width="9.5703125" style="10" customWidth="1"/>
    <col min="4878" max="4878" width="9.42578125" style="10" customWidth="1"/>
    <col min="4879" max="5120" width="9.28515625" style="10"/>
    <col min="5121" max="5121" width="3.7109375" style="10" customWidth="1"/>
    <col min="5122" max="5122" width="3.42578125" style="10" customWidth="1"/>
    <col min="5123" max="5123" width="2.7109375" style="10" customWidth="1"/>
    <col min="5124" max="5124" width="3.5703125" style="10" customWidth="1"/>
    <col min="5125" max="5125" width="41" style="10" customWidth="1"/>
    <col min="5126" max="5126" width="5" style="10" customWidth="1"/>
    <col min="5127" max="5127" width="0" style="10" hidden="1" customWidth="1"/>
    <col min="5128" max="5129" width="11" style="10" customWidth="1"/>
    <col min="5130" max="5130" width="12.28515625" style="10" customWidth="1"/>
    <col min="5131" max="5131" width="8.7109375" style="10" customWidth="1"/>
    <col min="5132" max="5132" width="9" style="10" customWidth="1"/>
    <col min="5133" max="5133" width="9.5703125" style="10" customWidth="1"/>
    <col min="5134" max="5134" width="9.42578125" style="10" customWidth="1"/>
    <col min="5135" max="5376" width="9.28515625" style="10"/>
    <col min="5377" max="5377" width="3.7109375" style="10" customWidth="1"/>
    <col min="5378" max="5378" width="3.42578125" style="10" customWidth="1"/>
    <col min="5379" max="5379" width="2.7109375" style="10" customWidth="1"/>
    <col min="5380" max="5380" width="3.5703125" style="10" customWidth="1"/>
    <col min="5381" max="5381" width="41" style="10" customWidth="1"/>
    <col min="5382" max="5382" width="5" style="10" customWidth="1"/>
    <col min="5383" max="5383" width="0" style="10" hidden="1" customWidth="1"/>
    <col min="5384" max="5385" width="11" style="10" customWidth="1"/>
    <col min="5386" max="5386" width="12.28515625" style="10" customWidth="1"/>
    <col min="5387" max="5387" width="8.7109375" style="10" customWidth="1"/>
    <col min="5388" max="5388" width="9" style="10" customWidth="1"/>
    <col min="5389" max="5389" width="9.5703125" style="10" customWidth="1"/>
    <col min="5390" max="5390" width="9.42578125" style="10" customWidth="1"/>
    <col min="5391" max="5632" width="9.28515625" style="10"/>
    <col min="5633" max="5633" width="3.7109375" style="10" customWidth="1"/>
    <col min="5634" max="5634" width="3.42578125" style="10" customWidth="1"/>
    <col min="5635" max="5635" width="2.7109375" style="10" customWidth="1"/>
    <col min="5636" max="5636" width="3.5703125" style="10" customWidth="1"/>
    <col min="5637" max="5637" width="41" style="10" customWidth="1"/>
    <col min="5638" max="5638" width="5" style="10" customWidth="1"/>
    <col min="5639" max="5639" width="0" style="10" hidden="1" customWidth="1"/>
    <col min="5640" max="5641" width="11" style="10" customWidth="1"/>
    <col min="5642" max="5642" width="12.28515625" style="10" customWidth="1"/>
    <col min="5643" max="5643" width="8.7109375" style="10" customWidth="1"/>
    <col min="5644" max="5644" width="9" style="10" customWidth="1"/>
    <col min="5645" max="5645" width="9.5703125" style="10" customWidth="1"/>
    <col min="5646" max="5646" width="9.42578125" style="10" customWidth="1"/>
    <col min="5647" max="5888" width="9.28515625" style="10"/>
    <col min="5889" max="5889" width="3.7109375" style="10" customWidth="1"/>
    <col min="5890" max="5890" width="3.42578125" style="10" customWidth="1"/>
    <col min="5891" max="5891" width="2.7109375" style="10" customWidth="1"/>
    <col min="5892" max="5892" width="3.5703125" style="10" customWidth="1"/>
    <col min="5893" max="5893" width="41" style="10" customWidth="1"/>
    <col min="5894" max="5894" width="5" style="10" customWidth="1"/>
    <col min="5895" max="5895" width="0" style="10" hidden="1" customWidth="1"/>
    <col min="5896" max="5897" width="11" style="10" customWidth="1"/>
    <col min="5898" max="5898" width="12.28515625" style="10" customWidth="1"/>
    <col min="5899" max="5899" width="8.7109375" style="10" customWidth="1"/>
    <col min="5900" max="5900" width="9" style="10" customWidth="1"/>
    <col min="5901" max="5901" width="9.5703125" style="10" customWidth="1"/>
    <col min="5902" max="5902" width="9.42578125" style="10" customWidth="1"/>
    <col min="5903" max="6144" width="9.28515625" style="10"/>
    <col min="6145" max="6145" width="3.7109375" style="10" customWidth="1"/>
    <col min="6146" max="6146" width="3.42578125" style="10" customWidth="1"/>
    <col min="6147" max="6147" width="2.7109375" style="10" customWidth="1"/>
    <col min="6148" max="6148" width="3.5703125" style="10" customWidth="1"/>
    <col min="6149" max="6149" width="41" style="10" customWidth="1"/>
    <col min="6150" max="6150" width="5" style="10" customWidth="1"/>
    <col min="6151" max="6151" width="0" style="10" hidden="1" customWidth="1"/>
    <col min="6152" max="6153" width="11" style="10" customWidth="1"/>
    <col min="6154" max="6154" width="12.28515625" style="10" customWidth="1"/>
    <col min="6155" max="6155" width="8.7109375" style="10" customWidth="1"/>
    <col min="6156" max="6156" width="9" style="10" customWidth="1"/>
    <col min="6157" max="6157" width="9.5703125" style="10" customWidth="1"/>
    <col min="6158" max="6158" width="9.42578125" style="10" customWidth="1"/>
    <col min="6159" max="6400" width="9.28515625" style="10"/>
    <col min="6401" max="6401" width="3.7109375" style="10" customWidth="1"/>
    <col min="6402" max="6402" width="3.42578125" style="10" customWidth="1"/>
    <col min="6403" max="6403" width="2.7109375" style="10" customWidth="1"/>
    <col min="6404" max="6404" width="3.5703125" style="10" customWidth="1"/>
    <col min="6405" max="6405" width="41" style="10" customWidth="1"/>
    <col min="6406" max="6406" width="5" style="10" customWidth="1"/>
    <col min="6407" max="6407" width="0" style="10" hidden="1" customWidth="1"/>
    <col min="6408" max="6409" width="11" style="10" customWidth="1"/>
    <col min="6410" max="6410" width="12.28515625" style="10" customWidth="1"/>
    <col min="6411" max="6411" width="8.7109375" style="10" customWidth="1"/>
    <col min="6412" max="6412" width="9" style="10" customWidth="1"/>
    <col min="6413" max="6413" width="9.5703125" style="10" customWidth="1"/>
    <col min="6414" max="6414" width="9.42578125" style="10" customWidth="1"/>
    <col min="6415" max="6656" width="9.28515625" style="10"/>
    <col min="6657" max="6657" width="3.7109375" style="10" customWidth="1"/>
    <col min="6658" max="6658" width="3.42578125" style="10" customWidth="1"/>
    <col min="6659" max="6659" width="2.7109375" style="10" customWidth="1"/>
    <col min="6660" max="6660" width="3.5703125" style="10" customWidth="1"/>
    <col min="6661" max="6661" width="41" style="10" customWidth="1"/>
    <col min="6662" max="6662" width="5" style="10" customWidth="1"/>
    <col min="6663" max="6663" width="0" style="10" hidden="1" customWidth="1"/>
    <col min="6664" max="6665" width="11" style="10" customWidth="1"/>
    <col min="6666" max="6666" width="12.28515625" style="10" customWidth="1"/>
    <col min="6667" max="6667" width="8.7109375" style="10" customWidth="1"/>
    <col min="6668" max="6668" width="9" style="10" customWidth="1"/>
    <col min="6669" max="6669" width="9.5703125" style="10" customWidth="1"/>
    <col min="6670" max="6670" width="9.42578125" style="10" customWidth="1"/>
    <col min="6671" max="6912" width="9.28515625" style="10"/>
    <col min="6913" max="6913" width="3.7109375" style="10" customWidth="1"/>
    <col min="6914" max="6914" width="3.42578125" style="10" customWidth="1"/>
    <col min="6915" max="6915" width="2.7109375" style="10" customWidth="1"/>
    <col min="6916" max="6916" width="3.5703125" style="10" customWidth="1"/>
    <col min="6917" max="6917" width="41" style="10" customWidth="1"/>
    <col min="6918" max="6918" width="5" style="10" customWidth="1"/>
    <col min="6919" max="6919" width="0" style="10" hidden="1" customWidth="1"/>
    <col min="6920" max="6921" width="11" style="10" customWidth="1"/>
    <col min="6922" max="6922" width="12.28515625" style="10" customWidth="1"/>
    <col min="6923" max="6923" width="8.7109375" style="10" customWidth="1"/>
    <col min="6924" max="6924" width="9" style="10" customWidth="1"/>
    <col min="6925" max="6925" width="9.5703125" style="10" customWidth="1"/>
    <col min="6926" max="6926" width="9.42578125" style="10" customWidth="1"/>
    <col min="6927" max="7168" width="9.28515625" style="10"/>
    <col min="7169" max="7169" width="3.7109375" style="10" customWidth="1"/>
    <col min="7170" max="7170" width="3.42578125" style="10" customWidth="1"/>
    <col min="7171" max="7171" width="2.7109375" style="10" customWidth="1"/>
    <col min="7172" max="7172" width="3.5703125" style="10" customWidth="1"/>
    <col min="7173" max="7173" width="41" style="10" customWidth="1"/>
    <col min="7174" max="7174" width="5" style="10" customWidth="1"/>
    <col min="7175" max="7175" width="0" style="10" hidden="1" customWidth="1"/>
    <col min="7176" max="7177" width="11" style="10" customWidth="1"/>
    <col min="7178" max="7178" width="12.28515625" style="10" customWidth="1"/>
    <col min="7179" max="7179" width="8.7109375" style="10" customWidth="1"/>
    <col min="7180" max="7180" width="9" style="10" customWidth="1"/>
    <col min="7181" max="7181" width="9.5703125" style="10" customWidth="1"/>
    <col min="7182" max="7182" width="9.42578125" style="10" customWidth="1"/>
    <col min="7183" max="7424" width="9.28515625" style="10"/>
    <col min="7425" max="7425" width="3.7109375" style="10" customWidth="1"/>
    <col min="7426" max="7426" width="3.42578125" style="10" customWidth="1"/>
    <col min="7427" max="7427" width="2.7109375" style="10" customWidth="1"/>
    <col min="7428" max="7428" width="3.5703125" style="10" customWidth="1"/>
    <col min="7429" max="7429" width="41" style="10" customWidth="1"/>
    <col min="7430" max="7430" width="5" style="10" customWidth="1"/>
    <col min="7431" max="7431" width="0" style="10" hidden="1" customWidth="1"/>
    <col min="7432" max="7433" width="11" style="10" customWidth="1"/>
    <col min="7434" max="7434" width="12.28515625" style="10" customWidth="1"/>
    <col min="7435" max="7435" width="8.7109375" style="10" customWidth="1"/>
    <col min="7436" max="7436" width="9" style="10" customWidth="1"/>
    <col min="7437" max="7437" width="9.5703125" style="10" customWidth="1"/>
    <col min="7438" max="7438" width="9.42578125" style="10" customWidth="1"/>
    <col min="7439" max="7680" width="9.28515625" style="10"/>
    <col min="7681" max="7681" width="3.7109375" style="10" customWidth="1"/>
    <col min="7682" max="7682" width="3.42578125" style="10" customWidth="1"/>
    <col min="7683" max="7683" width="2.7109375" style="10" customWidth="1"/>
    <col min="7684" max="7684" width="3.5703125" style="10" customWidth="1"/>
    <col min="7685" max="7685" width="41" style="10" customWidth="1"/>
    <col min="7686" max="7686" width="5" style="10" customWidth="1"/>
    <col min="7687" max="7687" width="0" style="10" hidden="1" customWidth="1"/>
    <col min="7688" max="7689" width="11" style="10" customWidth="1"/>
    <col min="7690" max="7690" width="12.28515625" style="10" customWidth="1"/>
    <col min="7691" max="7691" width="8.7109375" style="10" customWidth="1"/>
    <col min="7692" max="7692" width="9" style="10" customWidth="1"/>
    <col min="7693" max="7693" width="9.5703125" style="10" customWidth="1"/>
    <col min="7694" max="7694" width="9.42578125" style="10" customWidth="1"/>
    <col min="7695" max="7936" width="9.28515625" style="10"/>
    <col min="7937" max="7937" width="3.7109375" style="10" customWidth="1"/>
    <col min="7938" max="7938" width="3.42578125" style="10" customWidth="1"/>
    <col min="7939" max="7939" width="2.7109375" style="10" customWidth="1"/>
    <col min="7940" max="7940" width="3.5703125" style="10" customWidth="1"/>
    <col min="7941" max="7941" width="41" style="10" customWidth="1"/>
    <col min="7942" max="7942" width="5" style="10" customWidth="1"/>
    <col min="7943" max="7943" width="0" style="10" hidden="1" customWidth="1"/>
    <col min="7944" max="7945" width="11" style="10" customWidth="1"/>
    <col min="7946" max="7946" width="12.28515625" style="10" customWidth="1"/>
    <col min="7947" max="7947" width="8.7109375" style="10" customWidth="1"/>
    <col min="7948" max="7948" width="9" style="10" customWidth="1"/>
    <col min="7949" max="7949" width="9.5703125" style="10" customWidth="1"/>
    <col min="7950" max="7950" width="9.42578125" style="10" customWidth="1"/>
    <col min="7951" max="8192" width="9.28515625" style="10"/>
    <col min="8193" max="8193" width="3.7109375" style="10" customWidth="1"/>
    <col min="8194" max="8194" width="3.42578125" style="10" customWidth="1"/>
    <col min="8195" max="8195" width="2.7109375" style="10" customWidth="1"/>
    <col min="8196" max="8196" width="3.5703125" style="10" customWidth="1"/>
    <col min="8197" max="8197" width="41" style="10" customWidth="1"/>
    <col min="8198" max="8198" width="5" style="10" customWidth="1"/>
    <col min="8199" max="8199" width="0" style="10" hidden="1" customWidth="1"/>
    <col min="8200" max="8201" width="11" style="10" customWidth="1"/>
    <col min="8202" max="8202" width="12.28515625" style="10" customWidth="1"/>
    <col min="8203" max="8203" width="8.7109375" style="10" customWidth="1"/>
    <col min="8204" max="8204" width="9" style="10" customWidth="1"/>
    <col min="8205" max="8205" width="9.5703125" style="10" customWidth="1"/>
    <col min="8206" max="8206" width="9.42578125" style="10" customWidth="1"/>
    <col min="8207" max="8448" width="9.28515625" style="10"/>
    <col min="8449" max="8449" width="3.7109375" style="10" customWidth="1"/>
    <col min="8450" max="8450" width="3.42578125" style="10" customWidth="1"/>
    <col min="8451" max="8451" width="2.7109375" style="10" customWidth="1"/>
    <col min="8452" max="8452" width="3.5703125" style="10" customWidth="1"/>
    <col min="8453" max="8453" width="41" style="10" customWidth="1"/>
    <col min="8454" max="8454" width="5" style="10" customWidth="1"/>
    <col min="8455" max="8455" width="0" style="10" hidden="1" customWidth="1"/>
    <col min="8456" max="8457" width="11" style="10" customWidth="1"/>
    <col min="8458" max="8458" width="12.28515625" style="10" customWidth="1"/>
    <col min="8459" max="8459" width="8.7109375" style="10" customWidth="1"/>
    <col min="8460" max="8460" width="9" style="10" customWidth="1"/>
    <col min="8461" max="8461" width="9.5703125" style="10" customWidth="1"/>
    <col min="8462" max="8462" width="9.42578125" style="10" customWidth="1"/>
    <col min="8463" max="8704" width="9.28515625" style="10"/>
    <col min="8705" max="8705" width="3.7109375" style="10" customWidth="1"/>
    <col min="8706" max="8706" width="3.42578125" style="10" customWidth="1"/>
    <col min="8707" max="8707" width="2.7109375" style="10" customWidth="1"/>
    <col min="8708" max="8708" width="3.5703125" style="10" customWidth="1"/>
    <col min="8709" max="8709" width="41" style="10" customWidth="1"/>
    <col min="8710" max="8710" width="5" style="10" customWidth="1"/>
    <col min="8711" max="8711" width="0" style="10" hidden="1" customWidth="1"/>
    <col min="8712" max="8713" width="11" style="10" customWidth="1"/>
    <col min="8714" max="8714" width="12.28515625" style="10" customWidth="1"/>
    <col min="8715" max="8715" width="8.7109375" style="10" customWidth="1"/>
    <col min="8716" max="8716" width="9" style="10" customWidth="1"/>
    <col min="8717" max="8717" width="9.5703125" style="10" customWidth="1"/>
    <col min="8718" max="8718" width="9.42578125" style="10" customWidth="1"/>
    <col min="8719" max="8960" width="9.28515625" style="10"/>
    <col min="8961" max="8961" width="3.7109375" style="10" customWidth="1"/>
    <col min="8962" max="8962" width="3.42578125" style="10" customWidth="1"/>
    <col min="8963" max="8963" width="2.7109375" style="10" customWidth="1"/>
    <col min="8964" max="8964" width="3.5703125" style="10" customWidth="1"/>
    <col min="8965" max="8965" width="41" style="10" customWidth="1"/>
    <col min="8966" max="8966" width="5" style="10" customWidth="1"/>
    <col min="8967" max="8967" width="0" style="10" hidden="1" customWidth="1"/>
    <col min="8968" max="8969" width="11" style="10" customWidth="1"/>
    <col min="8970" max="8970" width="12.28515625" style="10" customWidth="1"/>
    <col min="8971" max="8971" width="8.7109375" style="10" customWidth="1"/>
    <col min="8972" max="8972" width="9" style="10" customWidth="1"/>
    <col min="8973" max="8973" width="9.5703125" style="10" customWidth="1"/>
    <col min="8974" max="8974" width="9.42578125" style="10" customWidth="1"/>
    <col min="8975" max="9216" width="9.28515625" style="10"/>
    <col min="9217" max="9217" width="3.7109375" style="10" customWidth="1"/>
    <col min="9218" max="9218" width="3.42578125" style="10" customWidth="1"/>
    <col min="9219" max="9219" width="2.7109375" style="10" customWidth="1"/>
    <col min="9220" max="9220" width="3.5703125" style="10" customWidth="1"/>
    <col min="9221" max="9221" width="41" style="10" customWidth="1"/>
    <col min="9222" max="9222" width="5" style="10" customWidth="1"/>
    <col min="9223" max="9223" width="0" style="10" hidden="1" customWidth="1"/>
    <col min="9224" max="9225" width="11" style="10" customWidth="1"/>
    <col min="9226" max="9226" width="12.28515625" style="10" customWidth="1"/>
    <col min="9227" max="9227" width="8.7109375" style="10" customWidth="1"/>
    <col min="9228" max="9228" width="9" style="10" customWidth="1"/>
    <col min="9229" max="9229" width="9.5703125" style="10" customWidth="1"/>
    <col min="9230" max="9230" width="9.42578125" style="10" customWidth="1"/>
    <col min="9231" max="9472" width="9.28515625" style="10"/>
    <col min="9473" max="9473" width="3.7109375" style="10" customWidth="1"/>
    <col min="9474" max="9474" width="3.42578125" style="10" customWidth="1"/>
    <col min="9475" max="9475" width="2.7109375" style="10" customWidth="1"/>
    <col min="9476" max="9476" width="3.5703125" style="10" customWidth="1"/>
    <col min="9477" max="9477" width="41" style="10" customWidth="1"/>
    <col min="9478" max="9478" width="5" style="10" customWidth="1"/>
    <col min="9479" max="9479" width="0" style="10" hidden="1" customWidth="1"/>
    <col min="9480" max="9481" width="11" style="10" customWidth="1"/>
    <col min="9482" max="9482" width="12.28515625" style="10" customWidth="1"/>
    <col min="9483" max="9483" width="8.7109375" style="10" customWidth="1"/>
    <col min="9484" max="9484" width="9" style="10" customWidth="1"/>
    <col min="9485" max="9485" width="9.5703125" style="10" customWidth="1"/>
    <col min="9486" max="9486" width="9.42578125" style="10" customWidth="1"/>
    <col min="9487" max="9728" width="9.28515625" style="10"/>
    <col min="9729" max="9729" width="3.7109375" style="10" customWidth="1"/>
    <col min="9730" max="9730" width="3.42578125" style="10" customWidth="1"/>
    <col min="9731" max="9731" width="2.7109375" style="10" customWidth="1"/>
    <col min="9732" max="9732" width="3.5703125" style="10" customWidth="1"/>
    <col min="9733" max="9733" width="41" style="10" customWidth="1"/>
    <col min="9734" max="9734" width="5" style="10" customWidth="1"/>
    <col min="9735" max="9735" width="0" style="10" hidden="1" customWidth="1"/>
    <col min="9736" max="9737" width="11" style="10" customWidth="1"/>
    <col min="9738" max="9738" width="12.28515625" style="10" customWidth="1"/>
    <col min="9739" max="9739" width="8.7109375" style="10" customWidth="1"/>
    <col min="9740" max="9740" width="9" style="10" customWidth="1"/>
    <col min="9741" max="9741" width="9.5703125" style="10" customWidth="1"/>
    <col min="9742" max="9742" width="9.42578125" style="10" customWidth="1"/>
    <col min="9743" max="9984" width="9.28515625" style="10"/>
    <col min="9985" max="9985" width="3.7109375" style="10" customWidth="1"/>
    <col min="9986" max="9986" width="3.42578125" style="10" customWidth="1"/>
    <col min="9987" max="9987" width="2.7109375" style="10" customWidth="1"/>
    <col min="9988" max="9988" width="3.5703125" style="10" customWidth="1"/>
    <col min="9989" max="9989" width="41" style="10" customWidth="1"/>
    <col min="9990" max="9990" width="5" style="10" customWidth="1"/>
    <col min="9991" max="9991" width="0" style="10" hidden="1" customWidth="1"/>
    <col min="9992" max="9993" width="11" style="10" customWidth="1"/>
    <col min="9994" max="9994" width="12.28515625" style="10" customWidth="1"/>
    <col min="9995" max="9995" width="8.7109375" style="10" customWidth="1"/>
    <col min="9996" max="9996" width="9" style="10" customWidth="1"/>
    <col min="9997" max="9997" width="9.5703125" style="10" customWidth="1"/>
    <col min="9998" max="9998" width="9.42578125" style="10" customWidth="1"/>
    <col min="9999" max="10240" width="9.28515625" style="10"/>
    <col min="10241" max="10241" width="3.7109375" style="10" customWidth="1"/>
    <col min="10242" max="10242" width="3.42578125" style="10" customWidth="1"/>
    <col min="10243" max="10243" width="2.7109375" style="10" customWidth="1"/>
    <col min="10244" max="10244" width="3.5703125" style="10" customWidth="1"/>
    <col min="10245" max="10245" width="41" style="10" customWidth="1"/>
    <col min="10246" max="10246" width="5" style="10" customWidth="1"/>
    <col min="10247" max="10247" width="0" style="10" hidden="1" customWidth="1"/>
    <col min="10248" max="10249" width="11" style="10" customWidth="1"/>
    <col min="10250" max="10250" width="12.28515625" style="10" customWidth="1"/>
    <col min="10251" max="10251" width="8.7109375" style="10" customWidth="1"/>
    <col min="10252" max="10252" width="9" style="10" customWidth="1"/>
    <col min="10253" max="10253" width="9.5703125" style="10" customWidth="1"/>
    <col min="10254" max="10254" width="9.42578125" style="10" customWidth="1"/>
    <col min="10255" max="10496" width="9.28515625" style="10"/>
    <col min="10497" max="10497" width="3.7109375" style="10" customWidth="1"/>
    <col min="10498" max="10498" width="3.42578125" style="10" customWidth="1"/>
    <col min="10499" max="10499" width="2.7109375" style="10" customWidth="1"/>
    <col min="10500" max="10500" width="3.5703125" style="10" customWidth="1"/>
    <col min="10501" max="10501" width="41" style="10" customWidth="1"/>
    <col min="10502" max="10502" width="5" style="10" customWidth="1"/>
    <col min="10503" max="10503" width="0" style="10" hidden="1" customWidth="1"/>
    <col min="10504" max="10505" width="11" style="10" customWidth="1"/>
    <col min="10506" max="10506" width="12.28515625" style="10" customWidth="1"/>
    <col min="10507" max="10507" width="8.7109375" style="10" customWidth="1"/>
    <col min="10508" max="10508" width="9" style="10" customWidth="1"/>
    <col min="10509" max="10509" width="9.5703125" style="10" customWidth="1"/>
    <col min="10510" max="10510" width="9.42578125" style="10" customWidth="1"/>
    <col min="10511" max="10752" width="9.28515625" style="10"/>
    <col min="10753" max="10753" width="3.7109375" style="10" customWidth="1"/>
    <col min="10754" max="10754" width="3.42578125" style="10" customWidth="1"/>
    <col min="10755" max="10755" width="2.7109375" style="10" customWidth="1"/>
    <col min="10756" max="10756" width="3.5703125" style="10" customWidth="1"/>
    <col min="10757" max="10757" width="41" style="10" customWidth="1"/>
    <col min="10758" max="10758" width="5" style="10" customWidth="1"/>
    <col min="10759" max="10759" width="0" style="10" hidden="1" customWidth="1"/>
    <col min="10760" max="10761" width="11" style="10" customWidth="1"/>
    <col min="10762" max="10762" width="12.28515625" style="10" customWidth="1"/>
    <col min="10763" max="10763" width="8.7109375" style="10" customWidth="1"/>
    <col min="10764" max="10764" width="9" style="10" customWidth="1"/>
    <col min="10765" max="10765" width="9.5703125" style="10" customWidth="1"/>
    <col min="10766" max="10766" width="9.42578125" style="10" customWidth="1"/>
    <col min="10767" max="11008" width="9.28515625" style="10"/>
    <col min="11009" max="11009" width="3.7109375" style="10" customWidth="1"/>
    <col min="11010" max="11010" width="3.42578125" style="10" customWidth="1"/>
    <col min="11011" max="11011" width="2.7109375" style="10" customWidth="1"/>
    <col min="11012" max="11012" width="3.5703125" style="10" customWidth="1"/>
    <col min="11013" max="11013" width="41" style="10" customWidth="1"/>
    <col min="11014" max="11014" width="5" style="10" customWidth="1"/>
    <col min="11015" max="11015" width="0" style="10" hidden="1" customWidth="1"/>
    <col min="11016" max="11017" width="11" style="10" customWidth="1"/>
    <col min="11018" max="11018" width="12.28515625" style="10" customWidth="1"/>
    <col min="11019" max="11019" width="8.7109375" style="10" customWidth="1"/>
    <col min="11020" max="11020" width="9" style="10" customWidth="1"/>
    <col min="11021" max="11021" width="9.5703125" style="10" customWidth="1"/>
    <col min="11022" max="11022" width="9.42578125" style="10" customWidth="1"/>
    <col min="11023" max="11264" width="9.28515625" style="10"/>
    <col min="11265" max="11265" width="3.7109375" style="10" customWidth="1"/>
    <col min="11266" max="11266" width="3.42578125" style="10" customWidth="1"/>
    <col min="11267" max="11267" width="2.7109375" style="10" customWidth="1"/>
    <col min="11268" max="11268" width="3.5703125" style="10" customWidth="1"/>
    <col min="11269" max="11269" width="41" style="10" customWidth="1"/>
    <col min="11270" max="11270" width="5" style="10" customWidth="1"/>
    <col min="11271" max="11271" width="0" style="10" hidden="1" customWidth="1"/>
    <col min="11272" max="11273" width="11" style="10" customWidth="1"/>
    <col min="11274" max="11274" width="12.28515625" style="10" customWidth="1"/>
    <col min="11275" max="11275" width="8.7109375" style="10" customWidth="1"/>
    <col min="11276" max="11276" width="9" style="10" customWidth="1"/>
    <col min="11277" max="11277" width="9.5703125" style="10" customWidth="1"/>
    <col min="11278" max="11278" width="9.42578125" style="10" customWidth="1"/>
    <col min="11279" max="11520" width="9.28515625" style="10"/>
    <col min="11521" max="11521" width="3.7109375" style="10" customWidth="1"/>
    <col min="11522" max="11522" width="3.42578125" style="10" customWidth="1"/>
    <col min="11523" max="11523" width="2.7109375" style="10" customWidth="1"/>
    <col min="11524" max="11524" width="3.5703125" style="10" customWidth="1"/>
    <col min="11525" max="11525" width="41" style="10" customWidth="1"/>
    <col min="11526" max="11526" width="5" style="10" customWidth="1"/>
    <col min="11527" max="11527" width="0" style="10" hidden="1" customWidth="1"/>
    <col min="11528" max="11529" width="11" style="10" customWidth="1"/>
    <col min="11530" max="11530" width="12.28515625" style="10" customWidth="1"/>
    <col min="11531" max="11531" width="8.7109375" style="10" customWidth="1"/>
    <col min="11532" max="11532" width="9" style="10" customWidth="1"/>
    <col min="11533" max="11533" width="9.5703125" style="10" customWidth="1"/>
    <col min="11534" max="11534" width="9.42578125" style="10" customWidth="1"/>
    <col min="11535" max="11776" width="9.28515625" style="10"/>
    <col min="11777" max="11777" width="3.7109375" style="10" customWidth="1"/>
    <col min="11778" max="11778" width="3.42578125" style="10" customWidth="1"/>
    <col min="11779" max="11779" width="2.7109375" style="10" customWidth="1"/>
    <col min="11780" max="11780" width="3.5703125" style="10" customWidth="1"/>
    <col min="11781" max="11781" width="41" style="10" customWidth="1"/>
    <col min="11782" max="11782" width="5" style="10" customWidth="1"/>
    <col min="11783" max="11783" width="0" style="10" hidden="1" customWidth="1"/>
    <col min="11784" max="11785" width="11" style="10" customWidth="1"/>
    <col min="11786" max="11786" width="12.28515625" style="10" customWidth="1"/>
    <col min="11787" max="11787" width="8.7109375" style="10" customWidth="1"/>
    <col min="11788" max="11788" width="9" style="10" customWidth="1"/>
    <col min="11789" max="11789" width="9.5703125" style="10" customWidth="1"/>
    <col min="11790" max="11790" width="9.42578125" style="10" customWidth="1"/>
    <col min="11791" max="12032" width="9.28515625" style="10"/>
    <col min="12033" max="12033" width="3.7109375" style="10" customWidth="1"/>
    <col min="12034" max="12034" width="3.42578125" style="10" customWidth="1"/>
    <col min="12035" max="12035" width="2.7109375" style="10" customWidth="1"/>
    <col min="12036" max="12036" width="3.5703125" style="10" customWidth="1"/>
    <col min="12037" max="12037" width="41" style="10" customWidth="1"/>
    <col min="12038" max="12038" width="5" style="10" customWidth="1"/>
    <col min="12039" max="12039" width="0" style="10" hidden="1" customWidth="1"/>
    <col min="12040" max="12041" width="11" style="10" customWidth="1"/>
    <col min="12042" max="12042" width="12.28515625" style="10" customWidth="1"/>
    <col min="12043" max="12043" width="8.7109375" style="10" customWidth="1"/>
    <col min="12044" max="12044" width="9" style="10" customWidth="1"/>
    <col min="12045" max="12045" width="9.5703125" style="10" customWidth="1"/>
    <col min="12046" max="12046" width="9.42578125" style="10" customWidth="1"/>
    <col min="12047" max="12288" width="9.28515625" style="10"/>
    <col min="12289" max="12289" width="3.7109375" style="10" customWidth="1"/>
    <col min="12290" max="12290" width="3.42578125" style="10" customWidth="1"/>
    <col min="12291" max="12291" width="2.7109375" style="10" customWidth="1"/>
    <col min="12292" max="12292" width="3.5703125" style="10" customWidth="1"/>
    <col min="12293" max="12293" width="41" style="10" customWidth="1"/>
    <col min="12294" max="12294" width="5" style="10" customWidth="1"/>
    <col min="12295" max="12295" width="0" style="10" hidden="1" customWidth="1"/>
    <col min="12296" max="12297" width="11" style="10" customWidth="1"/>
    <col min="12298" max="12298" width="12.28515625" style="10" customWidth="1"/>
    <col min="12299" max="12299" width="8.7109375" style="10" customWidth="1"/>
    <col min="12300" max="12300" width="9" style="10" customWidth="1"/>
    <col min="12301" max="12301" width="9.5703125" style="10" customWidth="1"/>
    <col min="12302" max="12302" width="9.42578125" style="10" customWidth="1"/>
    <col min="12303" max="12544" width="9.28515625" style="10"/>
    <col min="12545" max="12545" width="3.7109375" style="10" customWidth="1"/>
    <col min="12546" max="12546" width="3.42578125" style="10" customWidth="1"/>
    <col min="12547" max="12547" width="2.7109375" style="10" customWidth="1"/>
    <col min="12548" max="12548" width="3.5703125" style="10" customWidth="1"/>
    <col min="12549" max="12549" width="41" style="10" customWidth="1"/>
    <col min="12550" max="12550" width="5" style="10" customWidth="1"/>
    <col min="12551" max="12551" width="0" style="10" hidden="1" customWidth="1"/>
    <col min="12552" max="12553" width="11" style="10" customWidth="1"/>
    <col min="12554" max="12554" width="12.28515625" style="10" customWidth="1"/>
    <col min="12555" max="12555" width="8.7109375" style="10" customWidth="1"/>
    <col min="12556" max="12556" width="9" style="10" customWidth="1"/>
    <col min="12557" max="12557" width="9.5703125" style="10" customWidth="1"/>
    <col min="12558" max="12558" width="9.42578125" style="10" customWidth="1"/>
    <col min="12559" max="12800" width="9.28515625" style="10"/>
    <col min="12801" max="12801" width="3.7109375" style="10" customWidth="1"/>
    <col min="12802" max="12802" width="3.42578125" style="10" customWidth="1"/>
    <col min="12803" max="12803" width="2.7109375" style="10" customWidth="1"/>
    <col min="12804" max="12804" width="3.5703125" style="10" customWidth="1"/>
    <col min="12805" max="12805" width="41" style="10" customWidth="1"/>
    <col min="12806" max="12806" width="5" style="10" customWidth="1"/>
    <col min="12807" max="12807" width="0" style="10" hidden="1" customWidth="1"/>
    <col min="12808" max="12809" width="11" style="10" customWidth="1"/>
    <col min="12810" max="12810" width="12.28515625" style="10" customWidth="1"/>
    <col min="12811" max="12811" width="8.7109375" style="10" customWidth="1"/>
    <col min="12812" max="12812" width="9" style="10" customWidth="1"/>
    <col min="12813" max="12813" width="9.5703125" style="10" customWidth="1"/>
    <col min="12814" max="12814" width="9.42578125" style="10" customWidth="1"/>
    <col min="12815" max="13056" width="9.28515625" style="10"/>
    <col min="13057" max="13057" width="3.7109375" style="10" customWidth="1"/>
    <col min="13058" max="13058" width="3.42578125" style="10" customWidth="1"/>
    <col min="13059" max="13059" width="2.7109375" style="10" customWidth="1"/>
    <col min="13060" max="13060" width="3.5703125" style="10" customWidth="1"/>
    <col min="13061" max="13061" width="41" style="10" customWidth="1"/>
    <col min="13062" max="13062" width="5" style="10" customWidth="1"/>
    <col min="13063" max="13063" width="0" style="10" hidden="1" customWidth="1"/>
    <col min="13064" max="13065" width="11" style="10" customWidth="1"/>
    <col min="13066" max="13066" width="12.28515625" style="10" customWidth="1"/>
    <col min="13067" max="13067" width="8.7109375" style="10" customWidth="1"/>
    <col min="13068" max="13068" width="9" style="10" customWidth="1"/>
    <col min="13069" max="13069" width="9.5703125" style="10" customWidth="1"/>
    <col min="13070" max="13070" width="9.42578125" style="10" customWidth="1"/>
    <col min="13071" max="13312" width="9.28515625" style="10"/>
    <col min="13313" max="13313" width="3.7109375" style="10" customWidth="1"/>
    <col min="13314" max="13314" width="3.42578125" style="10" customWidth="1"/>
    <col min="13315" max="13315" width="2.7109375" style="10" customWidth="1"/>
    <col min="13316" max="13316" width="3.5703125" style="10" customWidth="1"/>
    <col min="13317" max="13317" width="41" style="10" customWidth="1"/>
    <col min="13318" max="13318" width="5" style="10" customWidth="1"/>
    <col min="13319" max="13319" width="0" style="10" hidden="1" customWidth="1"/>
    <col min="13320" max="13321" width="11" style="10" customWidth="1"/>
    <col min="13322" max="13322" width="12.28515625" style="10" customWidth="1"/>
    <col min="13323" max="13323" width="8.7109375" style="10" customWidth="1"/>
    <col min="13324" max="13324" width="9" style="10" customWidth="1"/>
    <col min="13325" max="13325" width="9.5703125" style="10" customWidth="1"/>
    <col min="13326" max="13326" width="9.42578125" style="10" customWidth="1"/>
    <col min="13327" max="13568" width="9.28515625" style="10"/>
    <col min="13569" max="13569" width="3.7109375" style="10" customWidth="1"/>
    <col min="13570" max="13570" width="3.42578125" style="10" customWidth="1"/>
    <col min="13571" max="13571" width="2.7109375" style="10" customWidth="1"/>
    <col min="13572" max="13572" width="3.5703125" style="10" customWidth="1"/>
    <col min="13573" max="13573" width="41" style="10" customWidth="1"/>
    <col min="13574" max="13574" width="5" style="10" customWidth="1"/>
    <col min="13575" max="13575" width="0" style="10" hidden="1" customWidth="1"/>
    <col min="13576" max="13577" width="11" style="10" customWidth="1"/>
    <col min="13578" max="13578" width="12.28515625" style="10" customWidth="1"/>
    <col min="13579" max="13579" width="8.7109375" style="10" customWidth="1"/>
    <col min="13580" max="13580" width="9" style="10" customWidth="1"/>
    <col min="13581" max="13581" width="9.5703125" style="10" customWidth="1"/>
    <col min="13582" max="13582" width="9.42578125" style="10" customWidth="1"/>
    <col min="13583" max="13824" width="9.28515625" style="10"/>
    <col min="13825" max="13825" width="3.7109375" style="10" customWidth="1"/>
    <col min="13826" max="13826" width="3.42578125" style="10" customWidth="1"/>
    <col min="13827" max="13827" width="2.7109375" style="10" customWidth="1"/>
    <col min="13828" max="13828" width="3.5703125" style="10" customWidth="1"/>
    <col min="13829" max="13829" width="41" style="10" customWidth="1"/>
    <col min="13830" max="13830" width="5" style="10" customWidth="1"/>
    <col min="13831" max="13831" width="0" style="10" hidden="1" customWidth="1"/>
    <col min="13832" max="13833" width="11" style="10" customWidth="1"/>
    <col min="13834" max="13834" width="12.28515625" style="10" customWidth="1"/>
    <col min="13835" max="13835" width="8.7109375" style="10" customWidth="1"/>
    <col min="13836" max="13836" width="9" style="10" customWidth="1"/>
    <col min="13837" max="13837" width="9.5703125" style="10" customWidth="1"/>
    <col min="13838" max="13838" width="9.42578125" style="10" customWidth="1"/>
    <col min="13839" max="14080" width="9.28515625" style="10"/>
    <col min="14081" max="14081" width="3.7109375" style="10" customWidth="1"/>
    <col min="14082" max="14082" width="3.42578125" style="10" customWidth="1"/>
    <col min="14083" max="14083" width="2.7109375" style="10" customWidth="1"/>
    <col min="14084" max="14084" width="3.5703125" style="10" customWidth="1"/>
    <col min="14085" max="14085" width="41" style="10" customWidth="1"/>
    <col min="14086" max="14086" width="5" style="10" customWidth="1"/>
    <col min="14087" max="14087" width="0" style="10" hidden="1" customWidth="1"/>
    <col min="14088" max="14089" width="11" style="10" customWidth="1"/>
    <col min="14090" max="14090" width="12.28515625" style="10" customWidth="1"/>
    <col min="14091" max="14091" width="8.7109375" style="10" customWidth="1"/>
    <col min="14092" max="14092" width="9" style="10" customWidth="1"/>
    <col min="14093" max="14093" width="9.5703125" style="10" customWidth="1"/>
    <col min="14094" max="14094" width="9.42578125" style="10" customWidth="1"/>
    <col min="14095" max="14336" width="9.28515625" style="10"/>
    <col min="14337" max="14337" width="3.7109375" style="10" customWidth="1"/>
    <col min="14338" max="14338" width="3.42578125" style="10" customWidth="1"/>
    <col min="14339" max="14339" width="2.7109375" style="10" customWidth="1"/>
    <col min="14340" max="14340" width="3.5703125" style="10" customWidth="1"/>
    <col min="14341" max="14341" width="41" style="10" customWidth="1"/>
    <col min="14342" max="14342" width="5" style="10" customWidth="1"/>
    <col min="14343" max="14343" width="0" style="10" hidden="1" customWidth="1"/>
    <col min="14344" max="14345" width="11" style="10" customWidth="1"/>
    <col min="14346" max="14346" width="12.28515625" style="10" customWidth="1"/>
    <col min="14347" max="14347" width="8.7109375" style="10" customWidth="1"/>
    <col min="14348" max="14348" width="9" style="10" customWidth="1"/>
    <col min="14349" max="14349" width="9.5703125" style="10" customWidth="1"/>
    <col min="14350" max="14350" width="9.42578125" style="10" customWidth="1"/>
    <col min="14351" max="14592" width="9.28515625" style="10"/>
    <col min="14593" max="14593" width="3.7109375" style="10" customWidth="1"/>
    <col min="14594" max="14594" width="3.42578125" style="10" customWidth="1"/>
    <col min="14595" max="14595" width="2.7109375" style="10" customWidth="1"/>
    <col min="14596" max="14596" width="3.5703125" style="10" customWidth="1"/>
    <col min="14597" max="14597" width="41" style="10" customWidth="1"/>
    <col min="14598" max="14598" width="5" style="10" customWidth="1"/>
    <col min="14599" max="14599" width="0" style="10" hidden="1" customWidth="1"/>
    <col min="14600" max="14601" width="11" style="10" customWidth="1"/>
    <col min="14602" max="14602" width="12.28515625" style="10" customWidth="1"/>
    <col min="14603" max="14603" width="8.7109375" style="10" customWidth="1"/>
    <col min="14604" max="14604" width="9" style="10" customWidth="1"/>
    <col min="14605" max="14605" width="9.5703125" style="10" customWidth="1"/>
    <col min="14606" max="14606" width="9.42578125" style="10" customWidth="1"/>
    <col min="14607" max="14848" width="9.28515625" style="10"/>
    <col min="14849" max="14849" width="3.7109375" style="10" customWidth="1"/>
    <col min="14850" max="14850" width="3.42578125" style="10" customWidth="1"/>
    <col min="14851" max="14851" width="2.7109375" style="10" customWidth="1"/>
    <col min="14852" max="14852" width="3.5703125" style="10" customWidth="1"/>
    <col min="14853" max="14853" width="41" style="10" customWidth="1"/>
    <col min="14854" max="14854" width="5" style="10" customWidth="1"/>
    <col min="14855" max="14855" width="0" style="10" hidden="1" customWidth="1"/>
    <col min="14856" max="14857" width="11" style="10" customWidth="1"/>
    <col min="14858" max="14858" width="12.28515625" style="10" customWidth="1"/>
    <col min="14859" max="14859" width="8.7109375" style="10" customWidth="1"/>
    <col min="14860" max="14860" width="9" style="10" customWidth="1"/>
    <col min="14861" max="14861" width="9.5703125" style="10" customWidth="1"/>
    <col min="14862" max="14862" width="9.42578125" style="10" customWidth="1"/>
    <col min="14863" max="15104" width="9.28515625" style="10"/>
    <col min="15105" max="15105" width="3.7109375" style="10" customWidth="1"/>
    <col min="15106" max="15106" width="3.42578125" style="10" customWidth="1"/>
    <col min="15107" max="15107" width="2.7109375" style="10" customWidth="1"/>
    <col min="15108" max="15108" width="3.5703125" style="10" customWidth="1"/>
    <col min="15109" max="15109" width="41" style="10" customWidth="1"/>
    <col min="15110" max="15110" width="5" style="10" customWidth="1"/>
    <col min="15111" max="15111" width="0" style="10" hidden="1" customWidth="1"/>
    <col min="15112" max="15113" width="11" style="10" customWidth="1"/>
    <col min="15114" max="15114" width="12.28515625" style="10" customWidth="1"/>
    <col min="15115" max="15115" width="8.7109375" style="10" customWidth="1"/>
    <col min="15116" max="15116" width="9" style="10" customWidth="1"/>
    <col min="15117" max="15117" width="9.5703125" style="10" customWidth="1"/>
    <col min="15118" max="15118" width="9.42578125" style="10" customWidth="1"/>
    <col min="15119" max="15360" width="9.28515625" style="10"/>
    <col min="15361" max="15361" width="3.7109375" style="10" customWidth="1"/>
    <col min="15362" max="15362" width="3.42578125" style="10" customWidth="1"/>
    <col min="15363" max="15363" width="2.7109375" style="10" customWidth="1"/>
    <col min="15364" max="15364" width="3.5703125" style="10" customWidth="1"/>
    <col min="15365" max="15365" width="41" style="10" customWidth="1"/>
    <col min="15366" max="15366" width="5" style="10" customWidth="1"/>
    <col min="15367" max="15367" width="0" style="10" hidden="1" customWidth="1"/>
    <col min="15368" max="15369" width="11" style="10" customWidth="1"/>
    <col min="15370" max="15370" width="12.28515625" style="10" customWidth="1"/>
    <col min="15371" max="15371" width="8.7109375" style="10" customWidth="1"/>
    <col min="15372" max="15372" width="9" style="10" customWidth="1"/>
    <col min="15373" max="15373" width="9.5703125" style="10" customWidth="1"/>
    <col min="15374" max="15374" width="9.42578125" style="10" customWidth="1"/>
    <col min="15375" max="15616" width="9.28515625" style="10"/>
    <col min="15617" max="15617" width="3.7109375" style="10" customWidth="1"/>
    <col min="15618" max="15618" width="3.42578125" style="10" customWidth="1"/>
    <col min="15619" max="15619" width="2.7109375" style="10" customWidth="1"/>
    <col min="15620" max="15620" width="3.5703125" style="10" customWidth="1"/>
    <col min="15621" max="15621" width="41" style="10" customWidth="1"/>
    <col min="15622" max="15622" width="5" style="10" customWidth="1"/>
    <col min="15623" max="15623" width="0" style="10" hidden="1" customWidth="1"/>
    <col min="15624" max="15625" width="11" style="10" customWidth="1"/>
    <col min="15626" max="15626" width="12.28515625" style="10" customWidth="1"/>
    <col min="15627" max="15627" width="8.7109375" style="10" customWidth="1"/>
    <col min="15628" max="15628" width="9" style="10" customWidth="1"/>
    <col min="15629" max="15629" width="9.5703125" style="10" customWidth="1"/>
    <col min="15630" max="15630" width="9.42578125" style="10" customWidth="1"/>
    <col min="15631" max="15872" width="9.28515625" style="10"/>
    <col min="15873" max="15873" width="3.7109375" style="10" customWidth="1"/>
    <col min="15874" max="15874" width="3.42578125" style="10" customWidth="1"/>
    <col min="15875" max="15875" width="2.7109375" style="10" customWidth="1"/>
    <col min="15876" max="15876" width="3.5703125" style="10" customWidth="1"/>
    <col min="15877" max="15877" width="41" style="10" customWidth="1"/>
    <col min="15878" max="15878" width="5" style="10" customWidth="1"/>
    <col min="15879" max="15879" width="0" style="10" hidden="1" customWidth="1"/>
    <col min="15880" max="15881" width="11" style="10" customWidth="1"/>
    <col min="15882" max="15882" width="12.28515625" style="10" customWidth="1"/>
    <col min="15883" max="15883" width="8.7109375" style="10" customWidth="1"/>
    <col min="15884" max="15884" width="9" style="10" customWidth="1"/>
    <col min="15885" max="15885" width="9.5703125" style="10" customWidth="1"/>
    <col min="15886" max="15886" width="9.42578125" style="10" customWidth="1"/>
    <col min="15887" max="16128" width="9.28515625" style="10"/>
    <col min="16129" max="16129" width="3.7109375" style="10" customWidth="1"/>
    <col min="16130" max="16130" width="3.42578125" style="10" customWidth="1"/>
    <col min="16131" max="16131" width="2.7109375" style="10" customWidth="1"/>
    <col min="16132" max="16132" width="3.5703125" style="10" customWidth="1"/>
    <col min="16133" max="16133" width="41" style="10" customWidth="1"/>
    <col min="16134" max="16134" width="5" style="10" customWidth="1"/>
    <col min="16135" max="16135" width="0" style="10" hidden="1" customWidth="1"/>
    <col min="16136" max="16137" width="11" style="10" customWidth="1"/>
    <col min="16138" max="16138" width="12.28515625" style="10" customWidth="1"/>
    <col min="16139" max="16139" width="8.7109375" style="10" customWidth="1"/>
    <col min="16140" max="16140" width="9" style="10" customWidth="1"/>
    <col min="16141" max="16141" width="9.5703125" style="10" customWidth="1"/>
    <col min="16142" max="16142" width="9.42578125" style="10" customWidth="1"/>
    <col min="16143" max="16384" width="9.28515625" style="10"/>
  </cols>
  <sheetData>
    <row r="1" spans="1:115" ht="13.9" x14ac:dyDescent="0.25">
      <c r="A1" s="1" t="s">
        <v>0</v>
      </c>
      <c r="B1" s="2"/>
      <c r="C1" s="3"/>
      <c r="D1" s="2"/>
      <c r="E1" s="4"/>
    </row>
    <row r="2" spans="1:115" ht="13.9" x14ac:dyDescent="0.25">
      <c r="A2" s="1" t="s">
        <v>1</v>
      </c>
      <c r="B2" s="2"/>
      <c r="C2" s="3"/>
      <c r="D2" s="2"/>
      <c r="E2" s="4"/>
    </row>
    <row r="3" spans="1:115" ht="13.9" x14ac:dyDescent="0.25">
      <c r="A3" s="1" t="s">
        <v>2</v>
      </c>
      <c r="B3" s="2"/>
      <c r="C3" s="3"/>
      <c r="D3" s="2"/>
      <c r="E3" s="4"/>
    </row>
    <row r="4" spans="1:115" ht="13.9" x14ac:dyDescent="0.25">
      <c r="A4" s="1" t="s">
        <v>3</v>
      </c>
      <c r="B4" s="2"/>
      <c r="C4" s="3"/>
      <c r="D4" s="2"/>
      <c r="E4" s="4"/>
    </row>
    <row r="5" spans="1:115" ht="13.9" x14ac:dyDescent="0.25">
      <c r="A5" s="11"/>
      <c r="B5" s="11"/>
      <c r="D5" s="11"/>
      <c r="E5" s="13"/>
      <c r="F5" s="8"/>
      <c r="G5" s="8"/>
      <c r="H5" s="14"/>
      <c r="I5" s="14"/>
      <c r="M5" s="15" t="s">
        <v>4</v>
      </c>
    </row>
    <row r="6" spans="1:115" ht="18" customHeight="1" x14ac:dyDescent="0.25">
      <c r="A6" s="142" t="s">
        <v>5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15" ht="13.9" x14ac:dyDescent="0.25">
      <c r="A7" s="11"/>
      <c r="B7" s="11"/>
      <c r="D7" s="11"/>
      <c r="E7" s="13"/>
      <c r="F7" s="8"/>
      <c r="G7" s="8"/>
      <c r="H7" s="14"/>
      <c r="I7" s="14"/>
    </row>
    <row r="8" spans="1:115" ht="14.45" thickBot="1" x14ac:dyDescent="0.3">
      <c r="A8" s="11"/>
      <c r="B8" s="11"/>
      <c r="D8" s="11"/>
      <c r="E8" s="13"/>
      <c r="F8" s="8"/>
      <c r="G8" s="8"/>
      <c r="H8" s="9"/>
      <c r="I8" s="9"/>
      <c r="N8" s="7" t="s">
        <v>6</v>
      </c>
    </row>
    <row r="9" spans="1:115" s="17" customFormat="1" ht="15" customHeight="1" x14ac:dyDescent="0.2">
      <c r="A9" s="143"/>
      <c r="B9" s="144"/>
      <c r="C9" s="144"/>
      <c r="D9" s="147" t="s">
        <v>7</v>
      </c>
      <c r="E9" s="147"/>
      <c r="F9" s="147" t="s">
        <v>8</v>
      </c>
      <c r="G9" s="147" t="s">
        <v>9</v>
      </c>
      <c r="H9" s="147" t="s">
        <v>10</v>
      </c>
      <c r="I9" s="147" t="s">
        <v>11</v>
      </c>
      <c r="J9" s="150" t="s">
        <v>12</v>
      </c>
      <c r="K9" s="152" t="s">
        <v>13</v>
      </c>
      <c r="L9" s="152" t="s">
        <v>14</v>
      </c>
      <c r="M9" s="137" t="s">
        <v>15</v>
      </c>
      <c r="N9" s="138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</row>
    <row r="10" spans="1:115" s="17" customFormat="1" ht="56.25" customHeight="1" x14ac:dyDescent="0.2">
      <c r="A10" s="145"/>
      <c r="B10" s="146"/>
      <c r="C10" s="146"/>
      <c r="D10" s="148"/>
      <c r="E10" s="148"/>
      <c r="F10" s="148"/>
      <c r="G10" s="149"/>
      <c r="H10" s="149"/>
      <c r="I10" s="149"/>
      <c r="J10" s="151"/>
      <c r="K10" s="153"/>
      <c r="L10" s="153"/>
      <c r="M10" s="18" t="s">
        <v>16</v>
      </c>
      <c r="N10" s="19" t="s">
        <v>17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</row>
    <row r="11" spans="1:115" s="27" customFormat="1" ht="15" customHeight="1" thickBot="1" x14ac:dyDescent="0.3">
      <c r="A11" s="20">
        <v>0</v>
      </c>
      <c r="B11" s="139">
        <v>1</v>
      </c>
      <c r="C11" s="139"/>
      <c r="D11" s="140">
        <v>2</v>
      </c>
      <c r="E11" s="140"/>
      <c r="F11" s="21">
        <v>3</v>
      </c>
      <c r="G11" s="21">
        <v>4</v>
      </c>
      <c r="H11" s="21">
        <v>4</v>
      </c>
      <c r="I11" s="21">
        <v>5</v>
      </c>
      <c r="J11" s="22" t="s">
        <v>18</v>
      </c>
      <c r="K11" s="23">
        <v>7</v>
      </c>
      <c r="L11" s="23">
        <v>8</v>
      </c>
      <c r="M11" s="24" t="s">
        <v>19</v>
      </c>
      <c r="N11" s="25">
        <v>10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</row>
    <row r="12" spans="1:115" s="17" customFormat="1" ht="29.25" customHeight="1" x14ac:dyDescent="0.25">
      <c r="A12" s="28" t="s">
        <v>20</v>
      </c>
      <c r="B12" s="29"/>
      <c r="C12" s="30"/>
      <c r="D12" s="141" t="s">
        <v>21</v>
      </c>
      <c r="E12" s="141"/>
      <c r="F12" s="31">
        <v>1</v>
      </c>
      <c r="G12" s="32">
        <f>G13+G16+G17</f>
        <v>4382</v>
      </c>
      <c r="H12" s="32">
        <f>H13+H16+H17</f>
        <v>4138</v>
      </c>
      <c r="I12" s="32">
        <f>H12</f>
        <v>4138</v>
      </c>
      <c r="J12" s="33">
        <f>I12/H12</f>
        <v>1</v>
      </c>
      <c r="K12" s="32">
        <f>K13+K16+K17</f>
        <v>4143</v>
      </c>
      <c r="L12" s="32">
        <f>L13+L16+L17</f>
        <v>4143</v>
      </c>
      <c r="M12" s="34">
        <f>K12/I12</f>
        <v>1.00120831319478</v>
      </c>
      <c r="N12" s="34">
        <f>L12/K12</f>
        <v>1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</row>
    <row r="13" spans="1:115" ht="15" customHeight="1" x14ac:dyDescent="0.25">
      <c r="A13" s="131"/>
      <c r="B13" s="35">
        <v>1</v>
      </c>
      <c r="C13" s="36"/>
      <c r="D13" s="132" t="s">
        <v>22</v>
      </c>
      <c r="E13" s="132"/>
      <c r="F13" s="37">
        <v>2</v>
      </c>
      <c r="G13" s="38">
        <f>'[1]BVC 2018 anexa 2 '!I13</f>
        <v>4369</v>
      </c>
      <c r="H13" s="38">
        <f>'[1]BVC 2018 anexa 2 '!O13</f>
        <v>4126</v>
      </c>
      <c r="I13" s="32">
        <f t="shared" ref="I13:I47" si="0">H13</f>
        <v>4126</v>
      </c>
      <c r="J13" s="33">
        <f t="shared" ref="J13:J69" si="1">I13/H13</f>
        <v>1</v>
      </c>
      <c r="K13" s="39">
        <f>H13</f>
        <v>4126</v>
      </c>
      <c r="L13" s="39">
        <f>K13</f>
        <v>4126</v>
      </c>
      <c r="M13" s="34">
        <f t="shared" ref="M13:M67" si="2">K13/I13</f>
        <v>1</v>
      </c>
      <c r="N13" s="34">
        <f t="shared" ref="N13:N67" si="3">L13/K13</f>
        <v>1</v>
      </c>
    </row>
    <row r="14" spans="1:115" ht="15" customHeight="1" x14ac:dyDescent="0.25">
      <c r="A14" s="131"/>
      <c r="B14" s="40"/>
      <c r="C14" s="36"/>
      <c r="D14" s="41" t="s">
        <v>23</v>
      </c>
      <c r="E14" s="42" t="s">
        <v>24</v>
      </c>
      <c r="F14" s="43">
        <v>3</v>
      </c>
      <c r="G14" s="44">
        <f>'[1]BVC 2018 anexa 2 '!I21</f>
        <v>310</v>
      </c>
      <c r="H14" s="44">
        <f>'[1]BVC 2018 anexa 2 '!O21</f>
        <v>310</v>
      </c>
      <c r="I14" s="32">
        <f t="shared" si="0"/>
        <v>310</v>
      </c>
      <c r="J14" s="33">
        <f t="shared" si="1"/>
        <v>1</v>
      </c>
      <c r="K14" s="45">
        <v>300</v>
      </c>
      <c r="L14" s="45">
        <v>300</v>
      </c>
      <c r="M14" s="34">
        <f t="shared" si="2"/>
        <v>0.967741935483871</v>
      </c>
      <c r="N14" s="34">
        <f t="shared" si="3"/>
        <v>1</v>
      </c>
    </row>
    <row r="15" spans="1:115" ht="15" customHeight="1" x14ac:dyDescent="0.25">
      <c r="A15" s="131"/>
      <c r="B15" s="40"/>
      <c r="C15" s="36"/>
      <c r="D15" s="41" t="s">
        <v>25</v>
      </c>
      <c r="E15" s="42" t="s">
        <v>26</v>
      </c>
      <c r="F15" s="43">
        <v>4</v>
      </c>
      <c r="G15" s="44"/>
      <c r="H15" s="44"/>
      <c r="I15" s="32">
        <f t="shared" si="0"/>
        <v>0</v>
      </c>
      <c r="J15" s="33"/>
      <c r="K15" s="45"/>
      <c r="L15" s="45"/>
      <c r="M15" s="34"/>
      <c r="N15" s="34"/>
    </row>
    <row r="16" spans="1:115" s="17" customFormat="1" ht="16.5" customHeight="1" x14ac:dyDescent="0.2">
      <c r="A16" s="131"/>
      <c r="B16" s="35">
        <v>2</v>
      </c>
      <c r="C16" s="46"/>
      <c r="D16" s="132" t="s">
        <v>27</v>
      </c>
      <c r="E16" s="132"/>
      <c r="F16" s="37">
        <v>5</v>
      </c>
      <c r="G16" s="38">
        <f>'[1]BVC 2018 anexa 2 '!I33</f>
        <v>13</v>
      </c>
      <c r="H16" s="38">
        <f>'[1]BVC 2018 anexa 2 '!O33</f>
        <v>12</v>
      </c>
      <c r="I16" s="32">
        <f t="shared" si="0"/>
        <v>12</v>
      </c>
      <c r="J16" s="33">
        <f t="shared" si="1"/>
        <v>1</v>
      </c>
      <c r="K16" s="39">
        <v>17</v>
      </c>
      <c r="L16" s="39">
        <v>17</v>
      </c>
      <c r="M16" s="34">
        <f t="shared" si="2"/>
        <v>1.4166666666666667</v>
      </c>
      <c r="N16" s="34">
        <f t="shared" si="3"/>
        <v>1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</row>
    <row r="17" spans="1:111" s="17" customFormat="1" ht="17.25" customHeight="1" x14ac:dyDescent="0.2">
      <c r="A17" s="131"/>
      <c r="B17" s="35">
        <v>3</v>
      </c>
      <c r="C17" s="46"/>
      <c r="D17" s="132" t="s">
        <v>28</v>
      </c>
      <c r="E17" s="132"/>
      <c r="F17" s="37">
        <v>6</v>
      </c>
      <c r="G17" s="38"/>
      <c r="H17" s="38"/>
      <c r="I17" s="32">
        <f t="shared" si="0"/>
        <v>0</v>
      </c>
      <c r="J17" s="33"/>
      <c r="K17" s="39"/>
      <c r="L17" s="39"/>
      <c r="M17" s="34"/>
      <c r="N17" s="34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</row>
    <row r="18" spans="1:111" s="17" customFormat="1" ht="15.75" customHeight="1" x14ac:dyDescent="0.25">
      <c r="A18" s="47" t="s">
        <v>29</v>
      </c>
      <c r="B18" s="35"/>
      <c r="C18" s="46"/>
      <c r="D18" s="132" t="s">
        <v>30</v>
      </c>
      <c r="E18" s="132"/>
      <c r="F18" s="37">
        <v>7</v>
      </c>
      <c r="G18" s="38">
        <f>G19+G31+G32</f>
        <v>4138.5</v>
      </c>
      <c r="H18" s="38">
        <f>H19+H31+H32</f>
        <v>3945.3242</v>
      </c>
      <c r="I18" s="32">
        <f t="shared" si="0"/>
        <v>3945.3242</v>
      </c>
      <c r="J18" s="33">
        <f t="shared" si="1"/>
        <v>1</v>
      </c>
      <c r="K18" s="38">
        <f>K19+K31+K32</f>
        <v>3945.3242</v>
      </c>
      <c r="L18" s="38">
        <f>L19+L31+L32</f>
        <v>3945.3242</v>
      </c>
      <c r="M18" s="34">
        <f t="shared" si="2"/>
        <v>1</v>
      </c>
      <c r="N18" s="34">
        <f t="shared" si="3"/>
        <v>1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</row>
    <row r="19" spans="1:111" s="17" customFormat="1" ht="15" customHeight="1" x14ac:dyDescent="0.2">
      <c r="A19" s="131"/>
      <c r="B19" s="35">
        <v>1</v>
      </c>
      <c r="C19" s="46"/>
      <c r="D19" s="132" t="s">
        <v>31</v>
      </c>
      <c r="E19" s="134"/>
      <c r="F19" s="37">
        <v>8</v>
      </c>
      <c r="G19" s="38">
        <f>'[1]BVC 2018 anexa 2 '!I41</f>
        <v>4138.5</v>
      </c>
      <c r="H19" s="38">
        <f>'[1]BVC 2018 anexa 2 '!O41</f>
        <v>3945.3242</v>
      </c>
      <c r="I19" s="32">
        <f t="shared" si="0"/>
        <v>3945.3242</v>
      </c>
      <c r="J19" s="33">
        <f t="shared" si="1"/>
        <v>1</v>
      </c>
      <c r="K19" s="38">
        <f>K20+K21+K22+K30</f>
        <v>3945.3242</v>
      </c>
      <c r="L19" s="38">
        <f>L20+L21+L22+L30</f>
        <v>3945.3242</v>
      </c>
      <c r="M19" s="34">
        <f t="shared" si="2"/>
        <v>1</v>
      </c>
      <c r="N19" s="34">
        <f t="shared" si="3"/>
        <v>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</row>
    <row r="20" spans="1:111" ht="16.5" customHeight="1" x14ac:dyDescent="0.25">
      <c r="A20" s="131"/>
      <c r="B20" s="135"/>
      <c r="C20" s="36" t="s">
        <v>32</v>
      </c>
      <c r="D20" s="130" t="s">
        <v>33</v>
      </c>
      <c r="E20" s="130"/>
      <c r="F20" s="43">
        <v>9</v>
      </c>
      <c r="G20" s="44">
        <f>'[1]BVC 2018 anexa 2 '!I42</f>
        <v>824</v>
      </c>
      <c r="H20" s="44">
        <f>'[1]BVC 2018 anexa 2 '!N42</f>
        <v>776</v>
      </c>
      <c r="I20" s="32">
        <f t="shared" si="0"/>
        <v>776</v>
      </c>
      <c r="J20" s="33">
        <f t="shared" si="1"/>
        <v>1</v>
      </c>
      <c r="K20" s="45">
        <f>H20</f>
        <v>776</v>
      </c>
      <c r="L20" s="45">
        <f t="shared" ref="L20:L25" si="4">K20</f>
        <v>776</v>
      </c>
      <c r="M20" s="34">
        <f t="shared" si="2"/>
        <v>1</v>
      </c>
      <c r="N20" s="34">
        <f t="shared" si="3"/>
        <v>1</v>
      </c>
    </row>
    <row r="21" spans="1:111" ht="16.5" customHeight="1" x14ac:dyDescent="0.25">
      <c r="A21" s="131"/>
      <c r="B21" s="135"/>
      <c r="C21" s="36" t="s">
        <v>34</v>
      </c>
      <c r="D21" s="130" t="s">
        <v>35</v>
      </c>
      <c r="E21" s="136"/>
      <c r="F21" s="43">
        <v>10</v>
      </c>
      <c r="G21" s="44">
        <f>'[1]BVC 2018 anexa 2 '!I90</f>
        <v>405</v>
      </c>
      <c r="H21" s="44">
        <f>'[1]BVC 2018 anexa 2 '!N90</f>
        <v>285</v>
      </c>
      <c r="I21" s="32">
        <f t="shared" si="0"/>
        <v>285</v>
      </c>
      <c r="J21" s="33">
        <f t="shared" si="1"/>
        <v>1</v>
      </c>
      <c r="K21" s="45">
        <f>H21</f>
        <v>285</v>
      </c>
      <c r="L21" s="45">
        <f t="shared" si="4"/>
        <v>285</v>
      </c>
      <c r="M21" s="34">
        <f t="shared" si="2"/>
        <v>1</v>
      </c>
      <c r="N21" s="34">
        <f t="shared" si="3"/>
        <v>1</v>
      </c>
    </row>
    <row r="22" spans="1:111" ht="17.25" customHeight="1" x14ac:dyDescent="0.25">
      <c r="A22" s="131"/>
      <c r="B22" s="135"/>
      <c r="C22" s="48" t="s">
        <v>36</v>
      </c>
      <c r="D22" s="130" t="s">
        <v>37</v>
      </c>
      <c r="E22" s="130"/>
      <c r="F22" s="43">
        <v>11</v>
      </c>
      <c r="G22" s="44">
        <f>'[1]BVC 2018 anexa 2 '!I97</f>
        <v>1965.5</v>
      </c>
      <c r="H22" s="44">
        <f>'[1]BVC 2018 anexa 2 '!N97</f>
        <v>1859.3241999999998</v>
      </c>
      <c r="I22" s="32">
        <f t="shared" si="0"/>
        <v>1859.3241999999998</v>
      </c>
      <c r="J22" s="33">
        <f t="shared" si="1"/>
        <v>1</v>
      </c>
      <c r="K22" s="45">
        <f>K23+K28+K29</f>
        <v>1859.3241999999998</v>
      </c>
      <c r="L22" s="45">
        <f t="shared" si="4"/>
        <v>1859.3241999999998</v>
      </c>
      <c r="M22" s="34">
        <f t="shared" si="2"/>
        <v>1</v>
      </c>
      <c r="N22" s="34">
        <f t="shared" si="3"/>
        <v>1</v>
      </c>
    </row>
    <row r="23" spans="1:111" ht="17.25" customHeight="1" x14ac:dyDescent="0.25">
      <c r="A23" s="131"/>
      <c r="B23" s="135"/>
      <c r="C23" s="49"/>
      <c r="D23" s="50" t="s">
        <v>38</v>
      </c>
      <c r="E23" s="51" t="s">
        <v>39</v>
      </c>
      <c r="F23" s="43">
        <v>12</v>
      </c>
      <c r="G23" s="44">
        <f>G24+G25</f>
        <v>1308.3</v>
      </c>
      <c r="H23" s="44">
        <f>H24+H25</f>
        <v>1467.1899999999998</v>
      </c>
      <c r="I23" s="32">
        <f t="shared" si="0"/>
        <v>1467.1899999999998</v>
      </c>
      <c r="J23" s="33">
        <f t="shared" si="1"/>
        <v>1</v>
      </c>
      <c r="K23" s="44">
        <f>K24+K25</f>
        <v>1467.1899999999998</v>
      </c>
      <c r="L23" s="45">
        <f t="shared" si="4"/>
        <v>1467.1899999999998</v>
      </c>
      <c r="M23" s="34">
        <f t="shared" si="2"/>
        <v>1</v>
      </c>
      <c r="N23" s="34">
        <f t="shared" si="3"/>
        <v>1</v>
      </c>
    </row>
    <row r="24" spans="1:111" ht="16.5" customHeight="1" x14ac:dyDescent="0.25">
      <c r="A24" s="131"/>
      <c r="B24" s="135"/>
      <c r="C24" s="49"/>
      <c r="D24" s="52" t="s">
        <v>40</v>
      </c>
      <c r="E24" s="41" t="s">
        <v>41</v>
      </c>
      <c r="F24" s="43">
        <v>13</v>
      </c>
      <c r="G24" s="44">
        <f>'[1]BVC 2018 anexa 2 '!I99</f>
        <v>1138.2</v>
      </c>
      <c r="H24" s="44">
        <f>'[1]BVC 2018 anexa 2 '!O99</f>
        <v>1286.32</v>
      </c>
      <c r="I24" s="32">
        <f t="shared" si="0"/>
        <v>1286.32</v>
      </c>
      <c r="J24" s="33">
        <f t="shared" si="1"/>
        <v>1</v>
      </c>
      <c r="K24" s="45">
        <f>H24</f>
        <v>1286.32</v>
      </c>
      <c r="L24" s="45">
        <f t="shared" si="4"/>
        <v>1286.32</v>
      </c>
      <c r="M24" s="34">
        <f t="shared" si="2"/>
        <v>1</v>
      </c>
      <c r="N24" s="34">
        <f t="shared" si="3"/>
        <v>1</v>
      </c>
    </row>
    <row r="25" spans="1:111" ht="16.5" customHeight="1" x14ac:dyDescent="0.25">
      <c r="A25" s="131"/>
      <c r="B25" s="135"/>
      <c r="C25" s="49"/>
      <c r="D25" s="52" t="s">
        <v>42</v>
      </c>
      <c r="E25" s="41" t="s">
        <v>43</v>
      </c>
      <c r="F25" s="43">
        <v>14</v>
      </c>
      <c r="G25" s="44">
        <f>'[1]BVC 2018 anexa 2 '!I103</f>
        <v>170.1</v>
      </c>
      <c r="H25" s="44">
        <f>'[1]BVC 2018 anexa 2 '!O103</f>
        <v>180.86999999999998</v>
      </c>
      <c r="I25" s="32">
        <f t="shared" si="0"/>
        <v>180.86999999999998</v>
      </c>
      <c r="J25" s="33">
        <f t="shared" si="1"/>
        <v>1</v>
      </c>
      <c r="K25" s="45">
        <f>H25</f>
        <v>180.86999999999998</v>
      </c>
      <c r="L25" s="45">
        <f t="shared" si="4"/>
        <v>180.86999999999998</v>
      </c>
      <c r="M25" s="34">
        <f t="shared" si="2"/>
        <v>1</v>
      </c>
      <c r="N25" s="34">
        <f t="shared" si="3"/>
        <v>1</v>
      </c>
    </row>
    <row r="26" spans="1:111" ht="15.75" customHeight="1" x14ac:dyDescent="0.25">
      <c r="A26" s="131"/>
      <c r="B26" s="135"/>
      <c r="C26" s="49"/>
      <c r="D26" s="52" t="s">
        <v>44</v>
      </c>
      <c r="E26" s="41" t="s">
        <v>45</v>
      </c>
      <c r="F26" s="43">
        <v>15</v>
      </c>
      <c r="G26" s="44">
        <f>'[1]BVC 2018 anexa 2 '!I111</f>
        <v>0</v>
      </c>
      <c r="H26" s="44">
        <f>'[1]BVC 2018 anexa 2 '!O111</f>
        <v>0</v>
      </c>
      <c r="I26" s="32">
        <f t="shared" si="0"/>
        <v>0</v>
      </c>
      <c r="J26" s="33"/>
      <c r="K26" s="45"/>
      <c r="L26" s="45"/>
      <c r="M26" s="34"/>
      <c r="N26" s="34"/>
    </row>
    <row r="27" spans="1:111" ht="30.75" customHeight="1" x14ac:dyDescent="0.25">
      <c r="A27" s="131"/>
      <c r="B27" s="135"/>
      <c r="C27" s="49"/>
      <c r="D27" s="52"/>
      <c r="E27" s="41" t="s">
        <v>46</v>
      </c>
      <c r="F27" s="43">
        <v>16</v>
      </c>
      <c r="G27" s="44"/>
      <c r="H27" s="44"/>
      <c r="I27" s="32">
        <f t="shared" si="0"/>
        <v>0</v>
      </c>
      <c r="J27" s="33"/>
      <c r="K27" s="45"/>
      <c r="L27" s="45"/>
      <c r="M27" s="34"/>
      <c r="N27" s="34"/>
    </row>
    <row r="28" spans="1:111" ht="48" customHeight="1" x14ac:dyDescent="0.25">
      <c r="A28" s="131"/>
      <c r="B28" s="135"/>
      <c r="C28" s="49"/>
      <c r="D28" s="52" t="s">
        <v>47</v>
      </c>
      <c r="E28" s="41" t="s">
        <v>48</v>
      </c>
      <c r="F28" s="43">
        <v>17</v>
      </c>
      <c r="G28" s="44">
        <f>'[1]BVC 2018 anexa 2 '!I115</f>
        <v>312</v>
      </c>
      <c r="H28" s="44">
        <f>'[1]BVC 2018 anexa 2 '!O115</f>
        <v>355.20000000000005</v>
      </c>
      <c r="I28" s="32">
        <f t="shared" si="0"/>
        <v>355.20000000000005</v>
      </c>
      <c r="J28" s="33">
        <f t="shared" si="1"/>
        <v>1</v>
      </c>
      <c r="K28" s="45">
        <f>H28</f>
        <v>355.20000000000005</v>
      </c>
      <c r="L28" s="45">
        <f>K28</f>
        <v>355.20000000000005</v>
      </c>
      <c r="M28" s="34">
        <f t="shared" si="2"/>
        <v>1</v>
      </c>
      <c r="N28" s="34">
        <f t="shared" si="3"/>
        <v>1</v>
      </c>
    </row>
    <row r="29" spans="1:111" ht="15.6" customHeight="1" x14ac:dyDescent="0.25">
      <c r="A29" s="131"/>
      <c r="B29" s="135"/>
      <c r="C29" s="49"/>
      <c r="D29" s="52" t="s">
        <v>49</v>
      </c>
      <c r="E29" s="41" t="s">
        <v>50</v>
      </c>
      <c r="F29" s="43">
        <v>18</v>
      </c>
      <c r="G29" s="44">
        <f>'[1]BVC 2018 anexa 2 '!I124</f>
        <v>345.2</v>
      </c>
      <c r="H29" s="44">
        <f>'[1]BVC 2018 anexa 2 '!O124</f>
        <v>36.934199999999997</v>
      </c>
      <c r="I29" s="32">
        <f t="shared" si="0"/>
        <v>36.934199999999997</v>
      </c>
      <c r="J29" s="33">
        <f t="shared" si="1"/>
        <v>1</v>
      </c>
      <c r="K29" s="45">
        <f>H29</f>
        <v>36.934199999999997</v>
      </c>
      <c r="L29" s="45">
        <f>K29</f>
        <v>36.934199999999997</v>
      </c>
      <c r="M29" s="34">
        <f t="shared" si="2"/>
        <v>1</v>
      </c>
      <c r="N29" s="34">
        <f t="shared" si="3"/>
        <v>1</v>
      </c>
    </row>
    <row r="30" spans="1:111" ht="22.9" customHeight="1" x14ac:dyDescent="0.25">
      <c r="A30" s="131"/>
      <c r="B30" s="135"/>
      <c r="C30" s="36" t="s">
        <v>108</v>
      </c>
      <c r="D30" s="130" t="s">
        <v>51</v>
      </c>
      <c r="E30" s="136"/>
      <c r="F30" s="43">
        <v>19</v>
      </c>
      <c r="G30" s="44">
        <f>'[1]BVC 2018 anexa 2 '!I125</f>
        <v>944</v>
      </c>
      <c r="H30" s="44">
        <f>'[1]BVC 2018 anexa 2 '!O125</f>
        <v>1025</v>
      </c>
      <c r="I30" s="32">
        <f t="shared" si="0"/>
        <v>1025</v>
      </c>
      <c r="J30" s="33">
        <f t="shared" si="1"/>
        <v>1</v>
      </c>
      <c r="K30" s="45">
        <f>H30</f>
        <v>1025</v>
      </c>
      <c r="L30" s="45">
        <f>K30</f>
        <v>1025</v>
      </c>
      <c r="M30" s="34">
        <f t="shared" si="2"/>
        <v>1</v>
      </c>
      <c r="N30" s="34">
        <f t="shared" si="3"/>
        <v>1</v>
      </c>
    </row>
    <row r="31" spans="1:111" ht="17.25" customHeight="1" x14ac:dyDescent="0.25">
      <c r="A31" s="131"/>
      <c r="B31" s="35">
        <v>2</v>
      </c>
      <c r="C31" s="46"/>
      <c r="D31" s="132" t="s">
        <v>52</v>
      </c>
      <c r="E31" s="132"/>
      <c r="F31" s="37">
        <v>20</v>
      </c>
      <c r="G31" s="38">
        <f>'[1]BVC 2018 anexa 2 '!I142</f>
        <v>0</v>
      </c>
      <c r="H31" s="38"/>
      <c r="I31" s="32"/>
      <c r="J31" s="33"/>
      <c r="K31" s="39"/>
      <c r="L31" s="39"/>
      <c r="M31" s="34"/>
      <c r="N31" s="34"/>
    </row>
    <row r="32" spans="1:111" ht="15.75" customHeight="1" x14ac:dyDescent="0.25">
      <c r="A32" s="131"/>
      <c r="B32" s="35">
        <v>3</v>
      </c>
      <c r="C32" s="46"/>
      <c r="D32" s="132" t="s">
        <v>53</v>
      </c>
      <c r="E32" s="132"/>
      <c r="F32" s="37">
        <v>21</v>
      </c>
      <c r="G32" s="38"/>
      <c r="H32" s="38"/>
      <c r="I32" s="32"/>
      <c r="J32" s="33"/>
      <c r="K32" s="39"/>
      <c r="L32" s="39"/>
      <c r="M32" s="34"/>
      <c r="N32" s="34"/>
    </row>
    <row r="33" spans="1:111" ht="15.75" customHeight="1" x14ac:dyDescent="0.25">
      <c r="A33" s="47" t="s">
        <v>54</v>
      </c>
      <c r="B33" s="35"/>
      <c r="C33" s="46"/>
      <c r="D33" s="132" t="s">
        <v>55</v>
      </c>
      <c r="E33" s="132"/>
      <c r="F33" s="37">
        <v>22</v>
      </c>
      <c r="G33" s="38">
        <f>G12-G18</f>
        <v>243.5</v>
      </c>
      <c r="H33" s="38">
        <f>H12-H18</f>
        <v>192.67579999999998</v>
      </c>
      <c r="I33" s="32">
        <f t="shared" si="0"/>
        <v>192.67579999999998</v>
      </c>
      <c r="J33" s="33">
        <f t="shared" si="1"/>
        <v>1</v>
      </c>
      <c r="K33" s="38">
        <f>K12-K18</f>
        <v>197.67579999999998</v>
      </c>
      <c r="L33" s="38">
        <f>L12-L18</f>
        <v>197.67579999999998</v>
      </c>
      <c r="M33" s="34">
        <f t="shared" si="2"/>
        <v>1.0259503269222185</v>
      </c>
      <c r="N33" s="34">
        <f t="shared" si="3"/>
        <v>1</v>
      </c>
    </row>
    <row r="34" spans="1:111" ht="15.75" customHeight="1" x14ac:dyDescent="0.25">
      <c r="A34" s="47" t="s">
        <v>56</v>
      </c>
      <c r="B34" s="35"/>
      <c r="C34" s="46"/>
      <c r="D34" s="132" t="s">
        <v>57</v>
      </c>
      <c r="E34" s="132"/>
      <c r="F34" s="37">
        <v>23</v>
      </c>
      <c r="G34" s="38">
        <f>'[1]BVC 2018 anexa 2 '!H154</f>
        <v>38.96</v>
      </c>
      <c r="H34" s="38">
        <f>'[1]BVC 2018 anexa 2 '!O154</f>
        <v>30.828127999999978</v>
      </c>
      <c r="I34" s="32">
        <f t="shared" si="0"/>
        <v>30.828127999999978</v>
      </c>
      <c r="J34" s="33">
        <f t="shared" si="1"/>
        <v>1</v>
      </c>
      <c r="K34" s="39">
        <f>K33*16%</f>
        <v>31.628127999999997</v>
      </c>
      <c r="L34" s="39">
        <f>L33*16%</f>
        <v>31.628127999999997</v>
      </c>
      <c r="M34" s="34">
        <f t="shared" si="2"/>
        <v>1.0259503269222192</v>
      </c>
      <c r="N34" s="34">
        <f t="shared" si="3"/>
        <v>1</v>
      </c>
    </row>
    <row r="35" spans="1:111" s="53" customFormat="1" ht="29.25" customHeight="1" x14ac:dyDescent="0.25">
      <c r="A35" s="47" t="s">
        <v>58</v>
      </c>
      <c r="B35" s="35"/>
      <c r="C35" s="46"/>
      <c r="D35" s="132" t="s">
        <v>59</v>
      </c>
      <c r="E35" s="132"/>
      <c r="F35" s="37">
        <v>24</v>
      </c>
      <c r="G35" s="38">
        <f>G33-G34</f>
        <v>204.54</v>
      </c>
      <c r="H35" s="38">
        <f>H33-H34</f>
        <v>161.84767199999999</v>
      </c>
      <c r="I35" s="32">
        <f t="shared" si="0"/>
        <v>161.84767199999999</v>
      </c>
      <c r="J35" s="33">
        <f t="shared" si="1"/>
        <v>1</v>
      </c>
      <c r="K35" s="38">
        <f>K33-K34</f>
        <v>166.04767199999998</v>
      </c>
      <c r="L35" s="38">
        <f>L33-L34</f>
        <v>166.04767199999998</v>
      </c>
      <c r="M35" s="34">
        <f t="shared" si="2"/>
        <v>1.0259503269222185</v>
      </c>
      <c r="N35" s="34">
        <f t="shared" si="3"/>
        <v>1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</row>
    <row r="36" spans="1:111" ht="15.75" customHeight="1" x14ac:dyDescent="0.25">
      <c r="A36" s="131"/>
      <c r="B36" s="40">
        <v>1</v>
      </c>
      <c r="C36" s="36"/>
      <c r="D36" s="130" t="s">
        <v>60</v>
      </c>
      <c r="E36" s="130"/>
      <c r="F36" s="43">
        <v>25</v>
      </c>
      <c r="G36" s="44">
        <f>G33*20%</f>
        <v>48.7</v>
      </c>
      <c r="H36" s="44">
        <f>H33*20%</f>
        <v>38.535159999999998</v>
      </c>
      <c r="I36" s="32">
        <f t="shared" si="0"/>
        <v>38.535159999999998</v>
      </c>
      <c r="J36" s="33">
        <f t="shared" si="1"/>
        <v>1</v>
      </c>
      <c r="K36" s="44">
        <f>K33*20%</f>
        <v>39.535159999999998</v>
      </c>
      <c r="L36" s="44">
        <f>L33*20%</f>
        <v>39.535159999999998</v>
      </c>
      <c r="M36" s="34">
        <f t="shared" si="2"/>
        <v>1.0259503269222185</v>
      </c>
      <c r="N36" s="34">
        <f t="shared" si="3"/>
        <v>1</v>
      </c>
      <c r="P36" s="54"/>
    </row>
    <row r="37" spans="1:111" ht="27.75" customHeight="1" x14ac:dyDescent="0.25">
      <c r="A37" s="131"/>
      <c r="B37" s="40">
        <v>2</v>
      </c>
      <c r="C37" s="36"/>
      <c r="D37" s="130" t="s">
        <v>61</v>
      </c>
      <c r="E37" s="130"/>
      <c r="F37" s="43">
        <v>26</v>
      </c>
      <c r="G37" s="44"/>
      <c r="H37" s="44"/>
      <c r="I37" s="32">
        <f t="shared" si="0"/>
        <v>0</v>
      </c>
      <c r="J37" s="33"/>
      <c r="K37" s="45"/>
      <c r="L37" s="45"/>
      <c r="M37" s="34"/>
      <c r="N37" s="34"/>
    </row>
    <row r="38" spans="1:111" ht="15.75" customHeight="1" x14ac:dyDescent="0.25">
      <c r="A38" s="131"/>
      <c r="B38" s="40">
        <v>3</v>
      </c>
      <c r="C38" s="36"/>
      <c r="D38" s="130" t="s">
        <v>62</v>
      </c>
      <c r="E38" s="130"/>
      <c r="F38" s="43">
        <v>27</v>
      </c>
      <c r="G38" s="44"/>
      <c r="H38" s="44"/>
      <c r="I38" s="32">
        <f t="shared" si="0"/>
        <v>0</v>
      </c>
      <c r="J38" s="33"/>
      <c r="K38" s="45"/>
      <c r="L38" s="45"/>
      <c r="M38" s="34"/>
      <c r="N38" s="34"/>
    </row>
    <row r="39" spans="1:111" ht="78.75" customHeight="1" x14ac:dyDescent="0.25">
      <c r="A39" s="131"/>
      <c r="B39" s="40">
        <v>4</v>
      </c>
      <c r="C39" s="36"/>
      <c r="D39" s="130" t="s">
        <v>63</v>
      </c>
      <c r="E39" s="133"/>
      <c r="F39" s="43">
        <v>28</v>
      </c>
      <c r="G39" s="44"/>
      <c r="H39" s="44"/>
      <c r="I39" s="32"/>
      <c r="J39" s="33"/>
      <c r="K39" s="45"/>
      <c r="L39" s="45"/>
      <c r="M39" s="34"/>
      <c r="N39" s="34"/>
    </row>
    <row r="40" spans="1:111" ht="16.5" customHeight="1" x14ac:dyDescent="0.25">
      <c r="A40" s="131"/>
      <c r="B40" s="40">
        <v>5</v>
      </c>
      <c r="C40" s="36"/>
      <c r="D40" s="130" t="s">
        <v>64</v>
      </c>
      <c r="E40" s="130"/>
      <c r="F40" s="43">
        <v>29</v>
      </c>
      <c r="G40" s="44"/>
      <c r="H40" s="44"/>
      <c r="I40" s="32"/>
      <c r="J40" s="33"/>
      <c r="K40" s="45"/>
      <c r="L40" s="45"/>
      <c r="M40" s="34"/>
      <c r="N40" s="34"/>
    </row>
    <row r="41" spans="1:111" ht="27.75" customHeight="1" x14ac:dyDescent="0.25">
      <c r="A41" s="131"/>
      <c r="B41" s="40">
        <v>6</v>
      </c>
      <c r="C41" s="36"/>
      <c r="D41" s="130" t="s">
        <v>65</v>
      </c>
      <c r="E41" s="130"/>
      <c r="F41" s="43">
        <v>30</v>
      </c>
      <c r="G41" s="44">
        <f>G35-G36-G37-G38-G39-G40</f>
        <v>155.83999999999997</v>
      </c>
      <c r="H41" s="44">
        <f>H35-H36-H37-H38-H39-H40</f>
        <v>123.312512</v>
      </c>
      <c r="I41" s="32">
        <f t="shared" si="0"/>
        <v>123.312512</v>
      </c>
      <c r="J41" s="33">
        <f t="shared" si="1"/>
        <v>1</v>
      </c>
      <c r="K41" s="44">
        <f>K35-K36-K37-K38-K39-K40</f>
        <v>126.51251199999999</v>
      </c>
      <c r="L41" s="44">
        <f>L35-L36-L37-L38-L39-L40</f>
        <v>126.51251199999999</v>
      </c>
      <c r="M41" s="34">
        <f t="shared" si="2"/>
        <v>1.0259503269222185</v>
      </c>
      <c r="N41" s="34">
        <f t="shared" si="3"/>
        <v>1</v>
      </c>
    </row>
    <row r="42" spans="1:111" ht="60" customHeight="1" x14ac:dyDescent="0.25">
      <c r="A42" s="131"/>
      <c r="B42" s="40">
        <v>7</v>
      </c>
      <c r="C42" s="36"/>
      <c r="D42" s="130" t="s">
        <v>66</v>
      </c>
      <c r="E42" s="130"/>
      <c r="F42" s="43">
        <v>31</v>
      </c>
      <c r="G42" s="44">
        <f>G35*10%</f>
        <v>20.454000000000001</v>
      </c>
      <c r="H42" s="44">
        <f>H35*10%</f>
        <v>16.1847672</v>
      </c>
      <c r="I42" s="32">
        <f t="shared" si="0"/>
        <v>16.1847672</v>
      </c>
      <c r="J42" s="33">
        <f t="shared" si="1"/>
        <v>1</v>
      </c>
      <c r="K42" s="44">
        <f>K35*10%</f>
        <v>16.604767199999998</v>
      </c>
      <c r="L42" s="44">
        <f>L35*10%</f>
        <v>16.604767199999998</v>
      </c>
      <c r="M42" s="34">
        <f t="shared" si="2"/>
        <v>1.0259503269222185</v>
      </c>
      <c r="N42" s="34">
        <f t="shared" si="3"/>
        <v>1</v>
      </c>
    </row>
    <row r="43" spans="1:111" ht="77.25" customHeight="1" x14ac:dyDescent="0.25">
      <c r="A43" s="131"/>
      <c r="B43" s="40">
        <v>8</v>
      </c>
      <c r="C43" s="36"/>
      <c r="D43" s="130" t="s">
        <v>67</v>
      </c>
      <c r="E43" s="130"/>
      <c r="F43" s="43">
        <v>32</v>
      </c>
      <c r="G43" s="44">
        <f>G35*50%</f>
        <v>102.27</v>
      </c>
      <c r="H43" s="44">
        <f>H35*50%</f>
        <v>80.923835999999994</v>
      </c>
      <c r="I43" s="32">
        <f t="shared" si="0"/>
        <v>80.923835999999994</v>
      </c>
      <c r="J43" s="33">
        <f t="shared" si="1"/>
        <v>1</v>
      </c>
      <c r="K43" s="44">
        <f>K35*50%</f>
        <v>83.023835999999989</v>
      </c>
      <c r="L43" s="44">
        <f>L35*50%</f>
        <v>83.023835999999989</v>
      </c>
      <c r="M43" s="34">
        <f t="shared" si="2"/>
        <v>1.0259503269222185</v>
      </c>
      <c r="N43" s="34">
        <f t="shared" si="3"/>
        <v>1</v>
      </c>
    </row>
    <row r="44" spans="1:111" ht="17.25" customHeight="1" x14ac:dyDescent="0.25">
      <c r="A44" s="131"/>
      <c r="B44" s="40"/>
      <c r="C44" s="36" t="s">
        <v>23</v>
      </c>
      <c r="D44" s="130" t="s">
        <v>68</v>
      </c>
      <c r="E44" s="130"/>
      <c r="F44" s="43">
        <v>33</v>
      </c>
      <c r="G44" s="44"/>
      <c r="H44" s="44"/>
      <c r="I44" s="32"/>
      <c r="J44" s="33"/>
      <c r="K44" s="45"/>
      <c r="L44" s="45"/>
      <c r="M44" s="34"/>
      <c r="N44" s="34"/>
    </row>
    <row r="45" spans="1:111" ht="17.25" customHeight="1" x14ac:dyDescent="0.25">
      <c r="A45" s="131"/>
      <c r="B45" s="40"/>
      <c r="C45" s="36" t="s">
        <v>25</v>
      </c>
      <c r="D45" s="130" t="s">
        <v>69</v>
      </c>
      <c r="E45" s="130"/>
      <c r="F45" s="43" t="s">
        <v>70</v>
      </c>
      <c r="G45" s="44">
        <f>G43</f>
        <v>102.27</v>
      </c>
      <c r="H45" s="44">
        <f>H43</f>
        <v>80.923835999999994</v>
      </c>
      <c r="I45" s="32">
        <f t="shared" si="0"/>
        <v>80.923835999999994</v>
      </c>
      <c r="J45" s="33">
        <f t="shared" si="1"/>
        <v>1</v>
      </c>
      <c r="K45" s="44">
        <f>K43</f>
        <v>83.023835999999989</v>
      </c>
      <c r="L45" s="44">
        <f>L43</f>
        <v>83.023835999999989</v>
      </c>
      <c r="M45" s="34">
        <f t="shared" si="2"/>
        <v>1.0259503269222185</v>
      </c>
      <c r="N45" s="34">
        <f t="shared" si="3"/>
        <v>1</v>
      </c>
    </row>
    <row r="46" spans="1:111" ht="14.25" customHeight="1" x14ac:dyDescent="0.25">
      <c r="A46" s="131"/>
      <c r="B46" s="40"/>
      <c r="C46" s="36" t="s">
        <v>71</v>
      </c>
      <c r="D46" s="130" t="s">
        <v>72</v>
      </c>
      <c r="E46" s="130"/>
      <c r="F46" s="43">
        <v>34</v>
      </c>
      <c r="G46" s="44"/>
      <c r="H46" s="44"/>
      <c r="I46" s="32"/>
      <c r="J46" s="33"/>
      <c r="K46" s="45"/>
      <c r="L46" s="45"/>
      <c r="M46" s="34"/>
      <c r="N46" s="34"/>
    </row>
    <row r="47" spans="1:111" ht="45.75" customHeight="1" x14ac:dyDescent="0.25">
      <c r="A47" s="131"/>
      <c r="B47" s="40">
        <v>9</v>
      </c>
      <c r="C47" s="36"/>
      <c r="D47" s="130" t="s">
        <v>73</v>
      </c>
      <c r="E47" s="130"/>
      <c r="F47" s="43">
        <v>35</v>
      </c>
      <c r="G47" s="44">
        <f>G35-G36-G42-G43</f>
        <v>33.115999999999971</v>
      </c>
      <c r="H47" s="44">
        <f>H35-H36-H42-H43</f>
        <v>26.203908800000008</v>
      </c>
      <c r="I47" s="32">
        <f t="shared" si="0"/>
        <v>26.203908800000008</v>
      </c>
      <c r="J47" s="33">
        <f t="shared" si="1"/>
        <v>1</v>
      </c>
      <c r="K47" s="44">
        <f>K35-K36-K42-K43</f>
        <v>26.8839088</v>
      </c>
      <c r="L47" s="44">
        <f>L35-L36-L42-L43</f>
        <v>26.8839088</v>
      </c>
      <c r="M47" s="34">
        <f t="shared" si="2"/>
        <v>1.0259503269222183</v>
      </c>
      <c r="N47" s="34">
        <f t="shared" si="3"/>
        <v>1</v>
      </c>
      <c r="Q47" s="54"/>
    </row>
    <row r="48" spans="1:111" ht="20.25" customHeight="1" x14ac:dyDescent="0.25">
      <c r="A48" s="52" t="s">
        <v>74</v>
      </c>
      <c r="B48" s="40"/>
      <c r="C48" s="36"/>
      <c r="D48" s="130" t="s">
        <v>75</v>
      </c>
      <c r="E48" s="130"/>
      <c r="F48" s="43">
        <v>36</v>
      </c>
      <c r="G48" s="44"/>
      <c r="H48" s="44"/>
      <c r="I48" s="44"/>
      <c r="J48" s="33"/>
      <c r="K48" s="45"/>
      <c r="L48" s="45"/>
      <c r="M48" s="34"/>
      <c r="N48" s="34"/>
    </row>
    <row r="49" spans="1:14" ht="29.25" customHeight="1" x14ac:dyDescent="0.25">
      <c r="A49" s="52" t="s">
        <v>76</v>
      </c>
      <c r="B49" s="40"/>
      <c r="C49" s="36"/>
      <c r="D49" s="130" t="s">
        <v>77</v>
      </c>
      <c r="E49" s="130"/>
      <c r="F49" s="43">
        <v>37</v>
      </c>
      <c r="G49" s="44"/>
      <c r="H49" s="44"/>
      <c r="I49" s="44"/>
      <c r="J49" s="33"/>
      <c r="K49" s="45"/>
      <c r="L49" s="45"/>
      <c r="M49" s="34"/>
      <c r="N49" s="34"/>
    </row>
    <row r="50" spans="1:14" ht="15.75" customHeight="1" x14ac:dyDescent="0.25">
      <c r="A50" s="52"/>
      <c r="B50" s="40"/>
      <c r="C50" s="36" t="s">
        <v>23</v>
      </c>
      <c r="D50" s="130" t="s">
        <v>78</v>
      </c>
      <c r="E50" s="130"/>
      <c r="F50" s="43">
        <v>38</v>
      </c>
      <c r="G50" s="44"/>
      <c r="H50" s="44"/>
      <c r="I50" s="44"/>
      <c r="J50" s="33"/>
      <c r="K50" s="45"/>
      <c r="L50" s="45"/>
      <c r="M50" s="34"/>
      <c r="N50" s="34"/>
    </row>
    <row r="51" spans="1:14" ht="15.75" customHeight="1" x14ac:dyDescent="0.25">
      <c r="A51" s="52"/>
      <c r="B51" s="40"/>
      <c r="C51" s="36" t="s">
        <v>25</v>
      </c>
      <c r="D51" s="130" t="s">
        <v>79</v>
      </c>
      <c r="E51" s="130"/>
      <c r="F51" s="43">
        <v>39</v>
      </c>
      <c r="G51" s="44"/>
      <c r="H51" s="44"/>
      <c r="I51" s="44"/>
      <c r="J51" s="33"/>
      <c r="K51" s="45"/>
      <c r="L51" s="45"/>
      <c r="M51" s="34"/>
      <c r="N51" s="34"/>
    </row>
    <row r="52" spans="1:14" ht="15.75" customHeight="1" x14ac:dyDescent="0.25">
      <c r="A52" s="52"/>
      <c r="B52" s="40"/>
      <c r="C52" s="36" t="s">
        <v>71</v>
      </c>
      <c r="D52" s="130" t="s">
        <v>80</v>
      </c>
      <c r="E52" s="130"/>
      <c r="F52" s="43">
        <v>40</v>
      </c>
      <c r="G52" s="44"/>
      <c r="H52" s="44"/>
      <c r="I52" s="44"/>
      <c r="J52" s="33"/>
      <c r="K52" s="45"/>
      <c r="L52" s="45"/>
      <c r="M52" s="34"/>
      <c r="N52" s="34"/>
    </row>
    <row r="53" spans="1:14" ht="15.75" customHeight="1" x14ac:dyDescent="0.25">
      <c r="A53" s="52"/>
      <c r="B53" s="40"/>
      <c r="C53" s="36" t="s">
        <v>81</v>
      </c>
      <c r="D53" s="130" t="s">
        <v>82</v>
      </c>
      <c r="E53" s="130"/>
      <c r="F53" s="43">
        <v>41</v>
      </c>
      <c r="G53" s="44"/>
      <c r="H53" s="44"/>
      <c r="I53" s="44"/>
      <c r="J53" s="33"/>
      <c r="K53" s="45"/>
      <c r="L53" s="45"/>
      <c r="M53" s="34"/>
      <c r="N53" s="34"/>
    </row>
    <row r="54" spans="1:14" ht="15.75" customHeight="1" x14ac:dyDescent="0.25">
      <c r="A54" s="52"/>
      <c r="B54" s="40"/>
      <c r="C54" s="36" t="s">
        <v>83</v>
      </c>
      <c r="D54" s="130" t="s">
        <v>84</v>
      </c>
      <c r="E54" s="130"/>
      <c r="F54" s="43">
        <v>42</v>
      </c>
      <c r="G54" s="44"/>
      <c r="H54" s="44"/>
      <c r="I54" s="44"/>
      <c r="J54" s="33"/>
      <c r="K54" s="45"/>
      <c r="L54" s="45"/>
      <c r="M54" s="34"/>
      <c r="N54" s="34"/>
    </row>
    <row r="55" spans="1:14" ht="30" customHeight="1" x14ac:dyDescent="0.25">
      <c r="A55" s="52" t="s">
        <v>85</v>
      </c>
      <c r="B55" s="40"/>
      <c r="C55" s="36"/>
      <c r="D55" s="130" t="s">
        <v>86</v>
      </c>
      <c r="E55" s="130"/>
      <c r="F55" s="43">
        <v>43</v>
      </c>
      <c r="G55" s="44">
        <f>'[1]Anexa 4'!E13</f>
        <v>1823</v>
      </c>
      <c r="H55" s="44">
        <f>'[1]Anexa 4'!G13</f>
        <v>1947.1277448000001</v>
      </c>
      <c r="I55" s="44">
        <f>'[1]Anexa 4'!H13</f>
        <v>1947.1277448000001</v>
      </c>
      <c r="J55" s="33">
        <f t="shared" si="1"/>
        <v>1</v>
      </c>
      <c r="K55" s="45">
        <f>'[1]Anexa 4'!I13</f>
        <v>1799.9077448</v>
      </c>
      <c r="L55" s="45">
        <f>'[1]Anexa 4'!J13</f>
        <v>1799.9077448</v>
      </c>
      <c r="M55" s="34">
        <f t="shared" si="2"/>
        <v>0.92439119601003794</v>
      </c>
      <c r="N55" s="34">
        <f t="shared" si="3"/>
        <v>1</v>
      </c>
    </row>
    <row r="56" spans="1:14" ht="15.75" customHeight="1" x14ac:dyDescent="0.25">
      <c r="A56" s="52"/>
      <c r="B56" s="40">
        <v>1</v>
      </c>
      <c r="C56" s="36"/>
      <c r="D56" s="130" t="s">
        <v>87</v>
      </c>
      <c r="E56" s="130"/>
      <c r="F56" s="43">
        <v>44</v>
      </c>
      <c r="G56" s="44"/>
      <c r="H56" s="44"/>
      <c r="I56" s="44"/>
      <c r="J56" s="33"/>
      <c r="K56" s="45"/>
      <c r="L56" s="45"/>
      <c r="M56" s="34"/>
      <c r="N56" s="34"/>
    </row>
    <row r="57" spans="1:14" ht="29.25" customHeight="1" x14ac:dyDescent="0.25">
      <c r="A57" s="52"/>
      <c r="B57" s="40"/>
      <c r="C57" s="36"/>
      <c r="D57" s="41"/>
      <c r="E57" s="41" t="s">
        <v>88</v>
      </c>
      <c r="F57" s="43">
        <v>45</v>
      </c>
      <c r="G57" s="44"/>
      <c r="H57" s="44"/>
      <c r="I57" s="44"/>
      <c r="J57" s="33"/>
      <c r="K57" s="45"/>
      <c r="L57" s="45"/>
      <c r="M57" s="34"/>
      <c r="N57" s="34"/>
    </row>
    <row r="58" spans="1:14" ht="15.75" customHeight="1" x14ac:dyDescent="0.25">
      <c r="A58" s="52" t="s">
        <v>89</v>
      </c>
      <c r="B58" s="40"/>
      <c r="C58" s="36"/>
      <c r="D58" s="130" t="s">
        <v>90</v>
      </c>
      <c r="E58" s="130"/>
      <c r="F58" s="43">
        <v>46</v>
      </c>
      <c r="G58" s="44">
        <f>'[1]Anexa 4'!E24</f>
        <v>1332</v>
      </c>
      <c r="H58" s="44">
        <f>'[1]Anexa 4'!G24</f>
        <v>1756</v>
      </c>
      <c r="I58" s="44">
        <f>'[1]Anexa 4'!H24</f>
        <v>1901</v>
      </c>
      <c r="J58" s="33">
        <f t="shared" si="1"/>
        <v>1.0825740318906605</v>
      </c>
      <c r="K58" s="45">
        <f>'[1]Anexa 4'!I24</f>
        <v>1500</v>
      </c>
      <c r="L58" s="45">
        <f>'[1]Anexa 4'!J24</f>
        <v>1000</v>
      </c>
      <c r="M58" s="34">
        <f t="shared" si="2"/>
        <v>0.78905839032088376</v>
      </c>
      <c r="N58" s="34">
        <f t="shared" si="3"/>
        <v>0.66666666666666663</v>
      </c>
    </row>
    <row r="59" spans="1:14" ht="15" customHeight="1" x14ac:dyDescent="0.25">
      <c r="A59" s="52" t="s">
        <v>91</v>
      </c>
      <c r="B59" s="40"/>
      <c r="C59" s="36"/>
      <c r="D59" s="130" t="s">
        <v>92</v>
      </c>
      <c r="E59" s="130"/>
      <c r="F59" s="43">
        <v>47</v>
      </c>
      <c r="G59" s="44"/>
      <c r="H59" s="44"/>
      <c r="I59" s="44"/>
      <c r="J59" s="33"/>
      <c r="K59" s="45"/>
      <c r="L59" s="45"/>
      <c r="M59" s="34"/>
      <c r="N59" s="34"/>
    </row>
    <row r="60" spans="1:14" ht="18.75" customHeight="1" x14ac:dyDescent="0.25">
      <c r="A60" s="131"/>
      <c r="B60" s="40">
        <v>1</v>
      </c>
      <c r="C60" s="36"/>
      <c r="D60" s="130" t="s">
        <v>93</v>
      </c>
      <c r="E60" s="130"/>
      <c r="F60" s="43">
        <v>48</v>
      </c>
      <c r="G60" s="44">
        <f>'[1]BVC 2018 anexa 2 '!J164</f>
        <v>31</v>
      </c>
      <c r="H60" s="44">
        <f>'[1]BVC 2018 anexa 2 '!O164</f>
        <v>31</v>
      </c>
      <c r="I60" s="44">
        <f>H60</f>
        <v>31</v>
      </c>
      <c r="J60" s="33">
        <f t="shared" si="1"/>
        <v>1</v>
      </c>
      <c r="K60" s="45">
        <v>31</v>
      </c>
      <c r="L60" s="45">
        <v>31</v>
      </c>
      <c r="M60" s="34">
        <f t="shared" si="2"/>
        <v>1</v>
      </c>
      <c r="N60" s="34">
        <f t="shared" si="3"/>
        <v>1</v>
      </c>
    </row>
    <row r="61" spans="1:14" ht="15.75" customHeight="1" x14ac:dyDescent="0.25">
      <c r="A61" s="131"/>
      <c r="B61" s="40">
        <v>2</v>
      </c>
      <c r="C61" s="36"/>
      <c r="D61" s="130" t="s">
        <v>94</v>
      </c>
      <c r="E61" s="130"/>
      <c r="F61" s="43">
        <v>49</v>
      </c>
      <c r="G61" s="44">
        <f>'[1]BVC 2018 anexa 2 '!J165</f>
        <v>34</v>
      </c>
      <c r="H61" s="44">
        <f>'[1]BVC 2018 anexa 2 '!O165</f>
        <v>31</v>
      </c>
      <c r="I61" s="44">
        <f t="shared" ref="I61:I69" si="5">H61</f>
        <v>31</v>
      </c>
      <c r="J61" s="33">
        <f t="shared" si="1"/>
        <v>1</v>
      </c>
      <c r="K61" s="45">
        <v>31</v>
      </c>
      <c r="L61" s="45">
        <v>31</v>
      </c>
      <c r="M61" s="34">
        <f t="shared" si="2"/>
        <v>1</v>
      </c>
      <c r="N61" s="34">
        <f t="shared" si="3"/>
        <v>1</v>
      </c>
    </row>
    <row r="62" spans="1:14" ht="45.75" customHeight="1" x14ac:dyDescent="0.25">
      <c r="A62" s="131"/>
      <c r="B62" s="40">
        <v>3</v>
      </c>
      <c r="C62" s="36"/>
      <c r="D62" s="130" t="s">
        <v>95</v>
      </c>
      <c r="E62" s="130"/>
      <c r="F62" s="43">
        <v>50</v>
      </c>
      <c r="G62" s="44">
        <f>(G23/G61)/12*1000</f>
        <v>3206.6176470588234</v>
      </c>
      <c r="H62" s="44">
        <f>'[1]BVC 2018 anexa 2 '!O167</f>
        <v>3465.5645161290317</v>
      </c>
      <c r="I62" s="44">
        <f t="shared" si="5"/>
        <v>3465.5645161290317</v>
      </c>
      <c r="J62" s="33">
        <f t="shared" si="1"/>
        <v>1</v>
      </c>
      <c r="K62" s="44">
        <f>H62</f>
        <v>3465.5645161290317</v>
      </c>
      <c r="L62" s="44">
        <f>K62</f>
        <v>3465.5645161290317</v>
      </c>
      <c r="M62" s="34">
        <f t="shared" si="2"/>
        <v>1</v>
      </c>
      <c r="N62" s="34">
        <f t="shared" si="3"/>
        <v>1</v>
      </c>
    </row>
    <row r="63" spans="1:14" ht="42.75" customHeight="1" x14ac:dyDescent="0.25">
      <c r="A63" s="131"/>
      <c r="B63" s="40">
        <v>4</v>
      </c>
      <c r="C63" s="36"/>
      <c r="D63" s="130" t="s">
        <v>96</v>
      </c>
      <c r="E63" s="130"/>
      <c r="F63" s="43">
        <v>51</v>
      </c>
      <c r="G63" s="44">
        <f>(G24/G61)/12*1000</f>
        <v>2789.705882352941</v>
      </c>
      <c r="H63" s="44">
        <f>'[1]BVC 2018 anexa 2 '!O166</f>
        <v>3782.7688172043008</v>
      </c>
      <c r="I63" s="44">
        <f t="shared" si="5"/>
        <v>3782.7688172043008</v>
      </c>
      <c r="J63" s="33">
        <f t="shared" si="1"/>
        <v>1</v>
      </c>
      <c r="K63" s="44">
        <f>H63</f>
        <v>3782.7688172043008</v>
      </c>
      <c r="L63" s="44">
        <f>K63</f>
        <v>3782.7688172043008</v>
      </c>
      <c r="M63" s="34">
        <f t="shared" si="2"/>
        <v>1</v>
      </c>
      <c r="N63" s="34">
        <f t="shared" si="3"/>
        <v>1</v>
      </c>
    </row>
    <row r="64" spans="1:14" ht="27.75" customHeight="1" x14ac:dyDescent="0.25">
      <c r="A64" s="131"/>
      <c r="B64" s="40">
        <v>5</v>
      </c>
      <c r="C64" s="36"/>
      <c r="D64" s="130" t="s">
        <v>97</v>
      </c>
      <c r="E64" s="130"/>
      <c r="F64" s="43">
        <v>52</v>
      </c>
      <c r="G64" s="44">
        <f>G13/G61</f>
        <v>128.5</v>
      </c>
      <c r="H64" s="44">
        <f>H13/H61</f>
        <v>133.09677419354838</v>
      </c>
      <c r="I64" s="44">
        <f t="shared" si="5"/>
        <v>133.09677419354838</v>
      </c>
      <c r="J64" s="33">
        <f t="shared" si="1"/>
        <v>1</v>
      </c>
      <c r="K64" s="44">
        <f>K13/K61</f>
        <v>133.09677419354838</v>
      </c>
      <c r="L64" s="44">
        <f>L13/L61</f>
        <v>133.09677419354838</v>
      </c>
      <c r="M64" s="34">
        <f t="shared" si="2"/>
        <v>1</v>
      </c>
      <c r="N64" s="34">
        <f t="shared" si="3"/>
        <v>1</v>
      </c>
    </row>
    <row r="65" spans="1:14" ht="42" customHeight="1" x14ac:dyDescent="0.25">
      <c r="A65" s="131"/>
      <c r="B65" s="40">
        <v>6</v>
      </c>
      <c r="C65" s="36"/>
      <c r="D65" s="130" t="s">
        <v>98</v>
      </c>
      <c r="E65" s="130"/>
      <c r="F65" s="43">
        <v>53</v>
      </c>
      <c r="G65" s="44"/>
      <c r="H65" s="44"/>
      <c r="I65" s="44">
        <f t="shared" si="5"/>
        <v>0</v>
      </c>
      <c r="J65" s="33"/>
      <c r="K65" s="45"/>
      <c r="L65" s="45"/>
      <c r="M65" s="34"/>
      <c r="N65" s="34"/>
    </row>
    <row r="66" spans="1:14" ht="42" customHeight="1" x14ac:dyDescent="0.25">
      <c r="A66" s="131"/>
      <c r="B66" s="40">
        <v>7</v>
      </c>
      <c r="C66" s="36"/>
      <c r="D66" s="130" t="s">
        <v>99</v>
      </c>
      <c r="E66" s="130"/>
      <c r="F66" s="43">
        <v>54</v>
      </c>
      <c r="G66" s="44"/>
      <c r="H66" s="44"/>
      <c r="I66" s="44">
        <f t="shared" si="5"/>
        <v>0</v>
      </c>
      <c r="J66" s="33"/>
      <c r="K66" s="45"/>
      <c r="L66" s="45"/>
      <c r="M66" s="34"/>
      <c r="N66" s="34"/>
    </row>
    <row r="67" spans="1:14" ht="27.75" customHeight="1" x14ac:dyDescent="0.25">
      <c r="A67" s="131"/>
      <c r="B67" s="40">
        <v>8</v>
      </c>
      <c r="C67" s="36"/>
      <c r="D67" s="130" t="s">
        <v>100</v>
      </c>
      <c r="E67" s="130"/>
      <c r="F67" s="43">
        <v>55</v>
      </c>
      <c r="G67" s="44">
        <f>(G18/G12)*1000</f>
        <v>944.43176631675033</v>
      </c>
      <c r="H67" s="44">
        <f>(H18/H12)*1000</f>
        <v>953.4374577090382</v>
      </c>
      <c r="I67" s="44">
        <f t="shared" si="5"/>
        <v>953.4374577090382</v>
      </c>
      <c r="J67" s="33">
        <f t="shared" si="1"/>
        <v>1</v>
      </c>
      <c r="K67" s="44">
        <f>(K18/K12)*1000</f>
        <v>952.28679700699979</v>
      </c>
      <c r="L67" s="44">
        <f>(L18/L12)*1000</f>
        <v>952.28679700699979</v>
      </c>
      <c r="M67" s="34">
        <f t="shared" si="2"/>
        <v>0.99879314506396333</v>
      </c>
      <c r="N67" s="34">
        <f t="shared" si="3"/>
        <v>1</v>
      </c>
    </row>
    <row r="68" spans="1:14" ht="15.75" customHeight="1" x14ac:dyDescent="0.25">
      <c r="A68" s="131"/>
      <c r="B68" s="40">
        <v>9</v>
      </c>
      <c r="C68" s="36"/>
      <c r="D68" s="130" t="s">
        <v>101</v>
      </c>
      <c r="E68" s="130"/>
      <c r="F68" s="43">
        <v>56</v>
      </c>
      <c r="G68" s="44"/>
      <c r="H68" s="44">
        <v>0</v>
      </c>
      <c r="I68" s="44">
        <f t="shared" si="5"/>
        <v>0</v>
      </c>
      <c r="J68" s="33"/>
      <c r="K68" s="45"/>
      <c r="L68" s="45"/>
      <c r="M68" s="55"/>
      <c r="N68" s="55"/>
    </row>
    <row r="69" spans="1:14" ht="15.75" customHeight="1" x14ac:dyDescent="0.25">
      <c r="A69" s="131"/>
      <c r="B69" s="40">
        <v>10</v>
      </c>
      <c r="C69" s="36"/>
      <c r="D69" s="130" t="s">
        <v>102</v>
      </c>
      <c r="E69" s="130"/>
      <c r="F69" s="43">
        <v>57</v>
      </c>
      <c r="G69" s="44">
        <v>992</v>
      </c>
      <c r="H69" s="44">
        <v>992</v>
      </c>
      <c r="I69" s="44">
        <f t="shared" si="5"/>
        <v>992</v>
      </c>
      <c r="J69" s="33">
        <f t="shared" si="1"/>
        <v>1</v>
      </c>
      <c r="K69" s="45"/>
      <c r="L69" s="45"/>
      <c r="M69" s="55"/>
      <c r="N69" s="55"/>
    </row>
    <row r="70" spans="1:14" ht="15.75" customHeight="1" x14ac:dyDescent="0.25">
      <c r="A70" s="11"/>
      <c r="B70" s="11"/>
      <c r="D70" s="56"/>
      <c r="E70" s="125" t="s">
        <v>103</v>
      </c>
      <c r="F70" s="125"/>
      <c r="G70" s="125"/>
      <c r="H70" s="125"/>
      <c r="I70" s="56"/>
    </row>
    <row r="71" spans="1:14" ht="15.75" customHeight="1" x14ac:dyDescent="0.25">
      <c r="A71" s="11"/>
      <c r="B71" s="11"/>
      <c r="D71" s="56"/>
      <c r="E71" s="56"/>
      <c r="F71" s="8"/>
      <c r="G71" s="8"/>
      <c r="H71" s="9"/>
      <c r="I71" s="9"/>
    </row>
    <row r="72" spans="1:14" ht="13.9" x14ac:dyDescent="0.25">
      <c r="A72" s="11"/>
      <c r="B72" s="11"/>
      <c r="D72" s="11"/>
      <c r="E72" s="13" t="s">
        <v>104</v>
      </c>
      <c r="F72" s="8"/>
      <c r="G72" s="8"/>
      <c r="H72" s="9" t="s">
        <v>105</v>
      </c>
      <c r="I72" s="9"/>
    </row>
    <row r="73" spans="1:14" ht="13.9" x14ac:dyDescent="0.25">
      <c r="A73" s="11"/>
      <c r="B73" s="11"/>
      <c r="D73" s="11"/>
      <c r="E73" s="13" t="s">
        <v>106</v>
      </c>
      <c r="F73" s="8"/>
      <c r="G73" s="8"/>
      <c r="H73" s="9" t="s">
        <v>107</v>
      </c>
      <c r="I73" s="9"/>
    </row>
    <row r="74" spans="1:14" ht="12" customHeight="1" x14ac:dyDescent="0.25">
      <c r="A74" s="11"/>
      <c r="B74" s="11"/>
      <c r="D74" s="11"/>
      <c r="E74" s="126"/>
      <c r="F74" s="126"/>
      <c r="G74" s="127"/>
      <c r="H74" s="127"/>
      <c r="I74" s="127"/>
      <c r="J74" s="126"/>
    </row>
    <row r="75" spans="1:14" ht="13.9" x14ac:dyDescent="0.25">
      <c r="A75" s="11"/>
      <c r="B75" s="11"/>
      <c r="D75" s="11"/>
      <c r="E75" s="13"/>
      <c r="F75" s="8"/>
      <c r="G75" s="8"/>
      <c r="H75" s="14"/>
      <c r="I75" s="14"/>
    </row>
    <row r="76" spans="1:14" ht="13.9" x14ac:dyDescent="0.25">
      <c r="A76" s="11"/>
      <c r="B76" s="11"/>
      <c r="D76" s="11"/>
      <c r="E76" s="13"/>
      <c r="F76" s="8"/>
      <c r="G76" s="8"/>
      <c r="H76" s="14"/>
      <c r="I76" s="14"/>
    </row>
    <row r="77" spans="1:14" ht="13.9" x14ac:dyDescent="0.25">
      <c r="A77" s="128"/>
      <c r="B77" s="128"/>
      <c r="C77" s="129"/>
      <c r="D77" s="129"/>
      <c r="E77" s="129"/>
      <c r="F77" s="129"/>
      <c r="G77" s="129"/>
      <c r="H77" s="129"/>
      <c r="I77" s="129"/>
      <c r="J77" s="129"/>
    </row>
    <row r="78" spans="1:14" ht="13.9" x14ac:dyDescent="0.25">
      <c r="A78" s="11"/>
      <c r="B78" s="11"/>
      <c r="D78" s="11"/>
      <c r="E78" s="13"/>
      <c r="F78" s="8"/>
      <c r="G78" s="8"/>
      <c r="H78" s="14"/>
      <c r="I78" s="14"/>
    </row>
    <row r="79" spans="1:14" ht="13.9" x14ac:dyDescent="0.25">
      <c r="A79" s="11"/>
      <c r="B79" s="11"/>
      <c r="D79" s="11"/>
      <c r="E79" s="13"/>
      <c r="F79" s="8"/>
      <c r="G79" s="8"/>
      <c r="H79" s="14"/>
      <c r="I79" s="14"/>
    </row>
    <row r="80" spans="1:14" ht="13.9" x14ac:dyDescent="0.25">
      <c r="A80" s="11"/>
      <c r="B80" s="11"/>
      <c r="D80" s="11"/>
      <c r="E80" s="13"/>
      <c r="F80" s="8"/>
      <c r="G80" s="8"/>
      <c r="H80" s="14"/>
      <c r="I80" s="14"/>
    </row>
    <row r="81" spans="1:9" ht="13.9" x14ac:dyDescent="0.25">
      <c r="A81" s="11"/>
      <c r="B81" s="11"/>
      <c r="D81" s="11"/>
      <c r="E81" s="13"/>
      <c r="F81" s="8"/>
      <c r="G81" s="8"/>
      <c r="H81" s="14"/>
      <c r="I81" s="14"/>
    </row>
    <row r="82" spans="1:9" ht="13.9" x14ac:dyDescent="0.25">
      <c r="A82" s="11"/>
      <c r="B82" s="11"/>
      <c r="D82" s="11"/>
      <c r="E82" s="13"/>
      <c r="F82" s="8"/>
      <c r="G82" s="8"/>
      <c r="H82" s="14"/>
      <c r="I82" s="14"/>
    </row>
    <row r="83" spans="1:9" ht="13.9" x14ac:dyDescent="0.25">
      <c r="A83" s="11"/>
      <c r="B83" s="11"/>
      <c r="D83" s="11"/>
      <c r="E83" s="13"/>
      <c r="F83" s="8"/>
      <c r="G83" s="8"/>
      <c r="H83" s="14"/>
      <c r="I83" s="14"/>
    </row>
    <row r="84" spans="1:9" ht="13.9" x14ac:dyDescent="0.25">
      <c r="A84" s="11"/>
      <c r="B84" s="11"/>
      <c r="D84" s="11"/>
      <c r="E84" s="13"/>
      <c r="F84" s="8"/>
      <c r="G84" s="8"/>
      <c r="H84" s="14"/>
      <c r="I84" s="14"/>
    </row>
    <row r="85" spans="1:9" ht="13.9" x14ac:dyDescent="0.25">
      <c r="A85" s="11"/>
      <c r="B85" s="11"/>
      <c r="D85" s="11"/>
      <c r="E85" s="13"/>
      <c r="F85" s="8"/>
      <c r="G85" s="8"/>
      <c r="H85" s="14"/>
      <c r="I85" s="14"/>
    </row>
    <row r="86" spans="1:9" ht="13.9" x14ac:dyDescent="0.25">
      <c r="A86" s="11"/>
      <c r="B86" s="11"/>
      <c r="D86" s="11"/>
      <c r="E86" s="13"/>
      <c r="F86" s="8"/>
      <c r="G86" s="8"/>
      <c r="H86" s="14"/>
      <c r="I86" s="14"/>
    </row>
    <row r="87" spans="1:9" ht="13.9" x14ac:dyDescent="0.25">
      <c r="A87" s="11"/>
      <c r="B87" s="11"/>
      <c r="D87" s="11"/>
      <c r="E87" s="13"/>
      <c r="F87" s="8"/>
      <c r="G87" s="8"/>
      <c r="H87" s="14"/>
      <c r="I87" s="14"/>
    </row>
    <row r="88" spans="1:9" ht="13.9" x14ac:dyDescent="0.25">
      <c r="A88" s="11"/>
      <c r="B88" s="11"/>
      <c r="D88" s="11"/>
      <c r="E88" s="13"/>
      <c r="F88" s="8"/>
      <c r="G88" s="8"/>
      <c r="H88" s="14"/>
      <c r="I88" s="14"/>
    </row>
    <row r="89" spans="1:9" ht="13.9" x14ac:dyDescent="0.25">
      <c r="A89" s="11"/>
      <c r="B89" s="11"/>
      <c r="D89" s="11"/>
      <c r="E89" s="13"/>
      <c r="F89" s="8"/>
      <c r="G89" s="8"/>
      <c r="H89" s="14"/>
      <c r="I89" s="14"/>
    </row>
    <row r="90" spans="1:9" ht="13.9" x14ac:dyDescent="0.25">
      <c r="A90" s="11"/>
      <c r="B90" s="11"/>
      <c r="D90" s="11"/>
      <c r="E90" s="13"/>
      <c r="F90" s="8"/>
      <c r="G90" s="8"/>
      <c r="H90" s="14"/>
      <c r="I90" s="14"/>
    </row>
    <row r="91" spans="1:9" ht="13.9" x14ac:dyDescent="0.25">
      <c r="A91" s="11"/>
      <c r="B91" s="11"/>
      <c r="D91" s="11"/>
      <c r="E91" s="13"/>
      <c r="F91" s="8"/>
      <c r="G91" s="8"/>
      <c r="H91" s="14"/>
      <c r="I91" s="14"/>
    </row>
    <row r="92" spans="1:9" ht="13.9" x14ac:dyDescent="0.25">
      <c r="A92" s="11"/>
      <c r="B92" s="11"/>
      <c r="D92" s="11"/>
      <c r="E92" s="13"/>
      <c r="F92" s="8"/>
      <c r="G92" s="8"/>
      <c r="H92" s="14"/>
      <c r="I92" s="14"/>
    </row>
    <row r="93" spans="1:9" ht="13.9" x14ac:dyDescent="0.25">
      <c r="A93" s="11"/>
      <c r="B93" s="11"/>
      <c r="D93" s="11"/>
      <c r="E93" s="13"/>
      <c r="F93" s="8"/>
      <c r="G93" s="8"/>
      <c r="H93" s="14"/>
      <c r="I93" s="14"/>
    </row>
    <row r="94" spans="1:9" ht="13.9" x14ac:dyDescent="0.25">
      <c r="A94" s="11"/>
      <c r="B94" s="11"/>
      <c r="D94" s="11"/>
      <c r="E94" s="13"/>
      <c r="F94" s="8"/>
      <c r="G94" s="8"/>
      <c r="H94" s="14"/>
      <c r="I94" s="14"/>
    </row>
    <row r="95" spans="1:9" ht="13.9" x14ac:dyDescent="0.25">
      <c r="A95" s="11"/>
      <c r="B95" s="11"/>
      <c r="D95" s="11"/>
      <c r="E95" s="13"/>
      <c r="F95" s="8"/>
      <c r="G95" s="8"/>
      <c r="H95" s="14"/>
      <c r="I95" s="14"/>
    </row>
    <row r="96" spans="1:9" ht="13.9" x14ac:dyDescent="0.25">
      <c r="A96" s="11"/>
      <c r="B96" s="11"/>
      <c r="D96" s="11"/>
      <c r="E96" s="13"/>
      <c r="F96" s="8"/>
      <c r="G96" s="8"/>
      <c r="H96" s="14"/>
      <c r="I96" s="14"/>
    </row>
    <row r="97" spans="1:9" ht="13.9" x14ac:dyDescent="0.25">
      <c r="A97" s="11"/>
      <c r="B97" s="11"/>
      <c r="D97" s="11"/>
      <c r="E97" s="13"/>
      <c r="F97" s="8"/>
      <c r="G97" s="8"/>
      <c r="H97" s="14"/>
      <c r="I97" s="14"/>
    </row>
    <row r="98" spans="1:9" ht="13.9" x14ac:dyDescent="0.25">
      <c r="A98" s="11"/>
      <c r="B98" s="11"/>
      <c r="D98" s="11"/>
      <c r="E98" s="13"/>
      <c r="F98" s="8"/>
      <c r="G98" s="8"/>
      <c r="H98" s="14"/>
      <c r="I98" s="14"/>
    </row>
    <row r="99" spans="1:9" ht="13.9" x14ac:dyDescent="0.25">
      <c r="A99" s="11"/>
      <c r="B99" s="11"/>
      <c r="D99" s="11"/>
      <c r="E99" s="13"/>
      <c r="F99" s="8"/>
      <c r="G99" s="8"/>
      <c r="H99" s="14"/>
      <c r="I99" s="14"/>
    </row>
    <row r="100" spans="1:9" ht="13.9" x14ac:dyDescent="0.25">
      <c r="A100" s="11"/>
      <c r="B100" s="11"/>
      <c r="D100" s="11"/>
      <c r="E100" s="13"/>
      <c r="F100" s="8"/>
      <c r="G100" s="8"/>
      <c r="H100" s="14"/>
      <c r="I100" s="14"/>
    </row>
    <row r="101" spans="1:9" x14ac:dyDescent="0.25">
      <c r="A101" s="11"/>
      <c r="B101" s="11"/>
      <c r="D101" s="11"/>
      <c r="E101" s="13"/>
      <c r="F101" s="8"/>
      <c r="G101" s="8"/>
      <c r="H101" s="14"/>
      <c r="I101" s="14"/>
    </row>
    <row r="102" spans="1:9" x14ac:dyDescent="0.25">
      <c r="A102" s="11"/>
      <c r="B102" s="11"/>
      <c r="D102" s="11"/>
      <c r="E102" s="13"/>
      <c r="F102" s="8"/>
      <c r="G102" s="8"/>
      <c r="H102" s="14"/>
      <c r="I102" s="14"/>
    </row>
    <row r="103" spans="1:9" x14ac:dyDescent="0.25">
      <c r="A103" s="11"/>
      <c r="B103" s="11"/>
      <c r="D103" s="11"/>
      <c r="E103" s="13"/>
      <c r="F103" s="8"/>
      <c r="G103" s="8"/>
      <c r="H103" s="14"/>
      <c r="I103" s="14"/>
    </row>
    <row r="104" spans="1:9" x14ac:dyDescent="0.25">
      <c r="A104" s="11"/>
      <c r="B104" s="11"/>
      <c r="D104" s="11"/>
      <c r="E104" s="13"/>
      <c r="F104" s="8"/>
      <c r="G104" s="8"/>
      <c r="H104" s="14"/>
      <c r="I104" s="14"/>
    </row>
    <row r="105" spans="1:9" x14ac:dyDescent="0.25">
      <c r="A105" s="11"/>
      <c r="B105" s="11"/>
      <c r="D105" s="11"/>
      <c r="E105" s="13"/>
      <c r="F105" s="8"/>
      <c r="G105" s="8"/>
      <c r="H105" s="14"/>
      <c r="I105" s="14"/>
    </row>
    <row r="106" spans="1:9" x14ac:dyDescent="0.25">
      <c r="A106" s="11"/>
      <c r="B106" s="11"/>
      <c r="D106" s="11"/>
      <c r="E106" s="13"/>
      <c r="F106" s="8"/>
      <c r="G106" s="8"/>
      <c r="H106" s="14"/>
      <c r="I106" s="14"/>
    </row>
    <row r="107" spans="1:9" x14ac:dyDescent="0.25">
      <c r="A107" s="11"/>
      <c r="B107" s="11"/>
      <c r="D107" s="11"/>
      <c r="E107" s="13"/>
      <c r="F107" s="8"/>
      <c r="G107" s="8"/>
      <c r="H107" s="14"/>
      <c r="I107" s="14"/>
    </row>
    <row r="108" spans="1:9" x14ac:dyDescent="0.25">
      <c r="A108" s="11"/>
      <c r="B108" s="11"/>
      <c r="D108" s="11"/>
      <c r="E108" s="13"/>
      <c r="F108" s="8"/>
      <c r="G108" s="8"/>
      <c r="H108" s="14"/>
      <c r="I108" s="14"/>
    </row>
    <row r="109" spans="1:9" x14ac:dyDescent="0.25">
      <c r="A109" s="11"/>
      <c r="B109" s="11"/>
      <c r="D109" s="11"/>
      <c r="E109" s="13"/>
      <c r="F109" s="8"/>
      <c r="G109" s="8"/>
      <c r="H109" s="14"/>
      <c r="I109" s="14"/>
    </row>
    <row r="110" spans="1:9" x14ac:dyDescent="0.25">
      <c r="A110" s="11"/>
      <c r="B110" s="11"/>
      <c r="D110" s="11"/>
      <c r="E110" s="13"/>
      <c r="F110" s="8"/>
      <c r="G110" s="8"/>
      <c r="H110" s="14"/>
      <c r="I110" s="14"/>
    </row>
    <row r="111" spans="1:9" x14ac:dyDescent="0.25">
      <c r="A111" s="11"/>
      <c r="B111" s="11"/>
      <c r="D111" s="11"/>
      <c r="E111" s="13"/>
      <c r="F111" s="8"/>
      <c r="G111" s="8"/>
      <c r="H111" s="14"/>
      <c r="I111" s="14"/>
    </row>
    <row r="112" spans="1:9" x14ac:dyDescent="0.25">
      <c r="A112" s="11"/>
      <c r="B112" s="11"/>
      <c r="D112" s="11"/>
      <c r="E112" s="13"/>
      <c r="F112" s="8"/>
      <c r="G112" s="8"/>
      <c r="H112" s="14"/>
      <c r="I112" s="14"/>
    </row>
    <row r="113" spans="1:9" x14ac:dyDescent="0.25">
      <c r="A113" s="11"/>
      <c r="B113" s="11"/>
      <c r="D113" s="11"/>
      <c r="E113" s="13"/>
      <c r="F113" s="8"/>
      <c r="G113" s="8"/>
      <c r="H113" s="14"/>
      <c r="I113" s="14"/>
    </row>
    <row r="114" spans="1:9" x14ac:dyDescent="0.25">
      <c r="A114" s="11"/>
      <c r="B114" s="11"/>
      <c r="D114" s="11"/>
      <c r="E114" s="13"/>
      <c r="F114" s="8"/>
      <c r="G114" s="8"/>
      <c r="H114" s="14"/>
      <c r="I114" s="14"/>
    </row>
    <row r="115" spans="1:9" x14ac:dyDescent="0.25">
      <c r="A115" s="11"/>
      <c r="B115" s="11"/>
      <c r="D115" s="11"/>
      <c r="E115" s="13"/>
      <c r="F115" s="8"/>
      <c r="G115" s="8"/>
      <c r="H115" s="14"/>
      <c r="I115" s="14"/>
    </row>
    <row r="116" spans="1:9" x14ac:dyDescent="0.25">
      <c r="A116" s="11"/>
      <c r="B116" s="11"/>
      <c r="D116" s="11"/>
      <c r="E116" s="13"/>
      <c r="F116" s="8"/>
      <c r="G116" s="8"/>
      <c r="H116" s="14"/>
      <c r="I116" s="14"/>
    </row>
    <row r="117" spans="1:9" x14ac:dyDescent="0.25">
      <c r="A117" s="11"/>
      <c r="B117" s="11"/>
      <c r="D117" s="11"/>
      <c r="E117" s="13"/>
      <c r="F117" s="8"/>
      <c r="G117" s="8"/>
      <c r="H117" s="14"/>
      <c r="I117" s="14"/>
    </row>
    <row r="118" spans="1:9" x14ac:dyDescent="0.25">
      <c r="A118" s="11"/>
      <c r="B118" s="11"/>
      <c r="D118" s="11"/>
      <c r="E118" s="13"/>
      <c r="F118" s="8"/>
      <c r="G118" s="8"/>
      <c r="H118" s="14"/>
      <c r="I118" s="14"/>
    </row>
    <row r="119" spans="1:9" x14ac:dyDescent="0.25">
      <c r="A119" s="11"/>
      <c r="B119" s="11"/>
      <c r="D119" s="11"/>
      <c r="E119" s="13"/>
      <c r="F119" s="8"/>
      <c r="G119" s="8"/>
      <c r="H119" s="14"/>
      <c r="I119" s="14"/>
    </row>
    <row r="120" spans="1:9" x14ac:dyDescent="0.25">
      <c r="A120" s="11"/>
      <c r="B120" s="11"/>
      <c r="D120" s="11"/>
      <c r="E120" s="13"/>
      <c r="F120" s="8"/>
      <c r="G120" s="8"/>
      <c r="H120" s="14"/>
      <c r="I120" s="14"/>
    </row>
    <row r="121" spans="1:9" x14ac:dyDescent="0.25">
      <c r="A121" s="11"/>
      <c r="B121" s="11"/>
      <c r="D121" s="11"/>
      <c r="E121" s="13"/>
      <c r="F121" s="8"/>
      <c r="G121" s="8"/>
      <c r="H121" s="14"/>
      <c r="I121" s="14"/>
    </row>
    <row r="122" spans="1:9" x14ac:dyDescent="0.25">
      <c r="A122" s="11"/>
      <c r="B122" s="11"/>
      <c r="D122" s="11"/>
      <c r="E122" s="13"/>
      <c r="F122" s="8"/>
      <c r="G122" s="8"/>
      <c r="H122" s="14"/>
      <c r="I122" s="14"/>
    </row>
    <row r="123" spans="1:9" x14ac:dyDescent="0.25">
      <c r="A123" s="11"/>
      <c r="B123" s="11"/>
      <c r="D123" s="11"/>
      <c r="E123" s="13"/>
      <c r="F123" s="8"/>
      <c r="G123" s="8"/>
      <c r="H123" s="14"/>
      <c r="I123" s="14"/>
    </row>
    <row r="124" spans="1:9" x14ac:dyDescent="0.25">
      <c r="A124" s="11"/>
      <c r="B124" s="11"/>
      <c r="D124" s="11"/>
      <c r="E124" s="13"/>
      <c r="F124" s="8"/>
      <c r="G124" s="8"/>
      <c r="H124" s="14"/>
      <c r="I124" s="14"/>
    </row>
    <row r="125" spans="1:9" x14ac:dyDescent="0.25">
      <c r="A125" s="11"/>
      <c r="B125" s="11"/>
      <c r="D125" s="11"/>
      <c r="E125" s="13"/>
      <c r="F125" s="8"/>
      <c r="G125" s="8"/>
      <c r="H125" s="14"/>
      <c r="I125" s="14"/>
    </row>
    <row r="126" spans="1:9" x14ac:dyDescent="0.25">
      <c r="A126" s="11"/>
      <c r="B126" s="11"/>
      <c r="D126" s="11"/>
      <c r="E126" s="13"/>
      <c r="F126" s="8"/>
      <c r="G126" s="8"/>
      <c r="H126" s="14"/>
      <c r="I126" s="14"/>
    </row>
    <row r="127" spans="1:9" x14ac:dyDescent="0.25">
      <c r="A127" s="11"/>
      <c r="B127" s="11"/>
      <c r="D127" s="11"/>
      <c r="E127" s="13"/>
      <c r="F127" s="8"/>
      <c r="G127" s="8"/>
      <c r="H127" s="14"/>
      <c r="I127" s="14"/>
    </row>
    <row r="128" spans="1:9" x14ac:dyDescent="0.25">
      <c r="A128" s="11"/>
      <c r="B128" s="11"/>
      <c r="D128" s="11"/>
      <c r="E128" s="13"/>
      <c r="F128" s="8"/>
      <c r="G128" s="8"/>
      <c r="H128" s="14"/>
      <c r="I128" s="14"/>
    </row>
    <row r="129" spans="1:9" x14ac:dyDescent="0.25">
      <c r="A129" s="11"/>
      <c r="B129" s="11"/>
      <c r="D129" s="11"/>
      <c r="E129" s="13"/>
      <c r="F129" s="8"/>
      <c r="G129" s="8"/>
      <c r="H129" s="14"/>
      <c r="I129" s="14"/>
    </row>
    <row r="130" spans="1:9" x14ac:dyDescent="0.25">
      <c r="A130" s="11"/>
      <c r="B130" s="11"/>
      <c r="D130" s="11"/>
      <c r="E130" s="13"/>
      <c r="F130" s="8"/>
      <c r="G130" s="8"/>
      <c r="H130" s="14"/>
      <c r="I130" s="14"/>
    </row>
    <row r="131" spans="1:9" x14ac:dyDescent="0.25">
      <c r="A131" s="11"/>
      <c r="B131" s="11"/>
      <c r="D131" s="11"/>
      <c r="E131" s="13"/>
      <c r="F131" s="8"/>
      <c r="G131" s="8"/>
      <c r="H131" s="14"/>
      <c r="I131" s="14"/>
    </row>
    <row r="132" spans="1:9" x14ac:dyDescent="0.25">
      <c r="A132" s="11"/>
      <c r="B132" s="11"/>
      <c r="D132" s="11"/>
      <c r="E132" s="13"/>
      <c r="F132" s="8"/>
      <c r="G132" s="8"/>
      <c r="H132" s="14"/>
      <c r="I132" s="14"/>
    </row>
    <row r="133" spans="1:9" x14ac:dyDescent="0.25">
      <c r="A133" s="11"/>
      <c r="B133" s="11"/>
      <c r="D133" s="11"/>
      <c r="E133" s="13"/>
      <c r="F133" s="8"/>
      <c r="G133" s="8"/>
      <c r="H133" s="14"/>
      <c r="I133" s="14"/>
    </row>
    <row r="134" spans="1:9" x14ac:dyDescent="0.25">
      <c r="A134" s="11"/>
      <c r="B134" s="11"/>
      <c r="D134" s="11"/>
      <c r="E134" s="13"/>
      <c r="F134" s="8"/>
      <c r="G134" s="8"/>
      <c r="H134" s="14"/>
      <c r="I134" s="14"/>
    </row>
    <row r="135" spans="1:9" x14ac:dyDescent="0.25">
      <c r="A135" s="11"/>
      <c r="B135" s="11"/>
      <c r="D135" s="11"/>
      <c r="E135" s="13"/>
      <c r="F135" s="8"/>
      <c r="G135" s="8"/>
      <c r="H135" s="14"/>
      <c r="I135" s="14"/>
    </row>
    <row r="136" spans="1:9" x14ac:dyDescent="0.25">
      <c r="A136" s="11"/>
      <c r="B136" s="11"/>
      <c r="D136" s="11"/>
      <c r="E136" s="13"/>
      <c r="F136" s="8"/>
      <c r="G136" s="8"/>
      <c r="H136" s="14"/>
      <c r="I136" s="14"/>
    </row>
    <row r="137" spans="1:9" x14ac:dyDescent="0.25">
      <c r="A137" s="11"/>
      <c r="B137" s="11"/>
      <c r="D137" s="11"/>
      <c r="E137" s="13"/>
      <c r="F137" s="8"/>
      <c r="G137" s="8"/>
      <c r="H137" s="14"/>
      <c r="I137" s="14"/>
    </row>
    <row r="138" spans="1:9" x14ac:dyDescent="0.25">
      <c r="A138" s="11"/>
      <c r="B138" s="11"/>
      <c r="D138" s="11"/>
      <c r="E138" s="13"/>
      <c r="F138" s="8"/>
      <c r="G138" s="8"/>
      <c r="H138" s="14"/>
      <c r="I138" s="14"/>
    </row>
    <row r="139" spans="1:9" x14ac:dyDescent="0.25">
      <c r="A139" s="11"/>
      <c r="B139" s="11"/>
      <c r="D139" s="11"/>
      <c r="E139" s="13"/>
      <c r="F139" s="8"/>
      <c r="G139" s="8"/>
      <c r="H139" s="14"/>
      <c r="I139" s="14"/>
    </row>
    <row r="140" spans="1:9" x14ac:dyDescent="0.25">
      <c r="A140" s="11"/>
      <c r="B140" s="11"/>
      <c r="D140" s="11"/>
      <c r="E140" s="13"/>
      <c r="F140" s="8"/>
      <c r="G140" s="8"/>
      <c r="H140" s="14"/>
      <c r="I140" s="14"/>
    </row>
    <row r="141" spans="1:9" x14ac:dyDescent="0.25">
      <c r="A141" s="11"/>
      <c r="B141" s="11"/>
      <c r="D141" s="11"/>
      <c r="E141" s="13"/>
      <c r="F141" s="8"/>
      <c r="G141" s="8"/>
      <c r="H141" s="14"/>
      <c r="I141" s="14"/>
    </row>
    <row r="142" spans="1:9" x14ac:dyDescent="0.25">
      <c r="A142" s="11"/>
      <c r="B142" s="11"/>
      <c r="D142" s="11"/>
      <c r="E142" s="13"/>
      <c r="F142" s="8"/>
      <c r="G142" s="8"/>
      <c r="H142" s="14"/>
      <c r="I142" s="14"/>
    </row>
    <row r="143" spans="1:9" x14ac:dyDescent="0.25">
      <c r="A143" s="11"/>
      <c r="B143" s="11"/>
      <c r="D143" s="11"/>
      <c r="E143" s="13"/>
      <c r="F143" s="8"/>
      <c r="G143" s="8"/>
      <c r="H143" s="14"/>
      <c r="I143" s="14"/>
    </row>
    <row r="144" spans="1:9" x14ac:dyDescent="0.25">
      <c r="A144" s="11"/>
      <c r="B144" s="11"/>
      <c r="D144" s="11"/>
      <c r="E144" s="13"/>
      <c r="F144" s="8"/>
      <c r="G144" s="8"/>
      <c r="H144" s="14"/>
      <c r="I144" s="14"/>
    </row>
    <row r="145" spans="1:9" x14ac:dyDescent="0.25">
      <c r="A145" s="11"/>
      <c r="B145" s="11"/>
      <c r="D145" s="11"/>
      <c r="E145" s="13"/>
      <c r="F145" s="8"/>
      <c r="G145" s="8"/>
      <c r="H145" s="14"/>
      <c r="I145" s="14"/>
    </row>
    <row r="146" spans="1:9" x14ac:dyDescent="0.25">
      <c r="A146" s="11"/>
      <c r="B146" s="11"/>
      <c r="D146" s="11"/>
      <c r="E146" s="13"/>
      <c r="F146" s="8"/>
      <c r="G146" s="8"/>
      <c r="H146" s="14"/>
      <c r="I146" s="14"/>
    </row>
    <row r="147" spans="1:9" x14ac:dyDescent="0.25">
      <c r="A147" s="11"/>
      <c r="B147" s="11"/>
      <c r="D147" s="11"/>
      <c r="E147" s="13"/>
      <c r="F147" s="8"/>
      <c r="G147" s="8"/>
      <c r="H147" s="14"/>
      <c r="I147" s="14"/>
    </row>
    <row r="148" spans="1:9" x14ac:dyDescent="0.25">
      <c r="A148" s="11"/>
      <c r="B148" s="11"/>
      <c r="D148" s="11"/>
      <c r="E148" s="13"/>
      <c r="F148" s="8"/>
      <c r="G148" s="8"/>
      <c r="H148" s="14"/>
      <c r="I148" s="14"/>
    </row>
    <row r="149" spans="1:9" x14ac:dyDescent="0.25">
      <c r="A149" s="11"/>
      <c r="B149" s="11"/>
      <c r="D149" s="11"/>
      <c r="E149" s="13"/>
      <c r="F149" s="8"/>
      <c r="G149" s="8"/>
      <c r="H149" s="14"/>
      <c r="I149" s="14"/>
    </row>
    <row r="150" spans="1:9" x14ac:dyDescent="0.25">
      <c r="A150" s="11"/>
      <c r="B150" s="11"/>
      <c r="D150" s="11"/>
      <c r="E150" s="13"/>
      <c r="F150" s="8"/>
      <c r="G150" s="8"/>
      <c r="H150" s="14"/>
      <c r="I150" s="14"/>
    </row>
    <row r="151" spans="1:9" x14ac:dyDescent="0.25">
      <c r="A151" s="11"/>
      <c r="B151" s="11"/>
      <c r="D151" s="11"/>
      <c r="E151" s="13"/>
      <c r="F151" s="8"/>
      <c r="G151" s="8"/>
      <c r="H151" s="14"/>
      <c r="I151" s="14"/>
    </row>
    <row r="152" spans="1:9" x14ac:dyDescent="0.25">
      <c r="A152" s="11"/>
      <c r="B152" s="11"/>
      <c r="D152" s="11"/>
      <c r="E152" s="13"/>
      <c r="F152" s="8"/>
      <c r="G152" s="8"/>
      <c r="H152" s="14"/>
      <c r="I152" s="14"/>
    </row>
    <row r="153" spans="1:9" x14ac:dyDescent="0.25">
      <c r="A153" s="11"/>
      <c r="B153" s="11"/>
      <c r="D153" s="11"/>
      <c r="E153" s="13"/>
      <c r="F153" s="8"/>
      <c r="G153" s="8"/>
      <c r="H153" s="14"/>
      <c r="I153" s="14"/>
    </row>
    <row r="154" spans="1:9" x14ac:dyDescent="0.25">
      <c r="A154" s="11"/>
      <c r="B154" s="11"/>
      <c r="D154" s="11"/>
      <c r="E154" s="13"/>
      <c r="F154" s="8"/>
      <c r="G154" s="8"/>
      <c r="H154" s="14"/>
      <c r="I154" s="14"/>
    </row>
    <row r="155" spans="1:9" x14ac:dyDescent="0.25">
      <c r="A155" s="11"/>
      <c r="B155" s="11"/>
      <c r="D155" s="11"/>
      <c r="E155" s="13"/>
      <c r="F155" s="8"/>
      <c r="G155" s="8"/>
      <c r="H155" s="14"/>
      <c r="I155" s="14"/>
    </row>
    <row r="156" spans="1:9" x14ac:dyDescent="0.25">
      <c r="A156" s="11"/>
      <c r="B156" s="11"/>
      <c r="D156" s="11"/>
      <c r="E156" s="13"/>
      <c r="F156" s="8"/>
      <c r="G156" s="8"/>
      <c r="H156" s="14"/>
      <c r="I156" s="14"/>
    </row>
    <row r="157" spans="1:9" x14ac:dyDescent="0.25">
      <c r="A157" s="11"/>
      <c r="B157" s="11"/>
      <c r="D157" s="11"/>
      <c r="E157" s="13"/>
      <c r="F157" s="8"/>
      <c r="G157" s="8"/>
      <c r="H157" s="14"/>
      <c r="I157" s="14"/>
    </row>
    <row r="158" spans="1:9" x14ac:dyDescent="0.25">
      <c r="A158" s="11"/>
      <c r="B158" s="11"/>
      <c r="D158" s="11"/>
      <c r="E158" s="13"/>
      <c r="F158" s="8"/>
      <c r="G158" s="8"/>
      <c r="H158" s="14"/>
      <c r="I158" s="14"/>
    </row>
    <row r="159" spans="1:9" x14ac:dyDescent="0.25">
      <c r="A159" s="11"/>
      <c r="B159" s="11"/>
      <c r="D159" s="11"/>
      <c r="E159" s="13"/>
      <c r="F159" s="8"/>
      <c r="G159" s="8"/>
      <c r="H159" s="14"/>
      <c r="I159" s="14"/>
    </row>
    <row r="160" spans="1:9" x14ac:dyDescent="0.25">
      <c r="A160" s="11"/>
      <c r="B160" s="11"/>
      <c r="D160" s="11"/>
      <c r="E160" s="13"/>
      <c r="F160" s="8"/>
      <c r="G160" s="8"/>
      <c r="H160" s="14"/>
      <c r="I160" s="14"/>
    </row>
    <row r="161" spans="1:9" x14ac:dyDescent="0.25">
      <c r="A161" s="11"/>
      <c r="B161" s="11"/>
      <c r="D161" s="11"/>
      <c r="E161" s="13"/>
      <c r="F161" s="8"/>
      <c r="G161" s="8"/>
      <c r="H161" s="14"/>
      <c r="I161" s="14"/>
    </row>
    <row r="162" spans="1:9" x14ac:dyDescent="0.25">
      <c r="A162" s="11"/>
      <c r="B162" s="11"/>
      <c r="D162" s="11"/>
      <c r="E162" s="13"/>
      <c r="F162" s="8"/>
      <c r="G162" s="8"/>
      <c r="H162" s="14"/>
      <c r="I162" s="14"/>
    </row>
    <row r="163" spans="1:9" x14ac:dyDescent="0.25">
      <c r="A163" s="11"/>
      <c r="B163" s="11"/>
      <c r="D163" s="11"/>
      <c r="E163" s="13"/>
      <c r="F163" s="8"/>
      <c r="G163" s="8"/>
      <c r="H163" s="14"/>
      <c r="I163" s="14"/>
    </row>
    <row r="164" spans="1:9" x14ac:dyDescent="0.25">
      <c r="A164" s="11"/>
      <c r="B164" s="11"/>
      <c r="D164" s="11"/>
      <c r="E164" s="13"/>
      <c r="F164" s="8"/>
      <c r="G164" s="8"/>
      <c r="H164" s="14"/>
      <c r="I164" s="14"/>
    </row>
    <row r="165" spans="1:9" x14ac:dyDescent="0.25">
      <c r="A165" s="11"/>
      <c r="B165" s="11"/>
      <c r="D165" s="11"/>
      <c r="E165" s="13"/>
      <c r="F165" s="8"/>
      <c r="G165" s="8"/>
      <c r="H165" s="14"/>
      <c r="I165" s="14"/>
    </row>
    <row r="166" spans="1:9" x14ac:dyDescent="0.25">
      <c r="A166" s="11"/>
      <c r="B166" s="11"/>
      <c r="D166" s="11"/>
      <c r="E166" s="13"/>
      <c r="F166" s="8"/>
      <c r="G166" s="8"/>
      <c r="H166" s="14"/>
      <c r="I166" s="14"/>
    </row>
    <row r="167" spans="1:9" x14ac:dyDescent="0.25">
      <c r="A167" s="11"/>
      <c r="B167" s="11"/>
      <c r="D167" s="11"/>
      <c r="E167" s="13"/>
      <c r="F167" s="8"/>
      <c r="G167" s="8"/>
      <c r="H167" s="14"/>
      <c r="I167" s="14"/>
    </row>
    <row r="168" spans="1:9" x14ac:dyDescent="0.25">
      <c r="A168" s="11"/>
      <c r="B168" s="11"/>
      <c r="D168" s="11"/>
      <c r="E168" s="13"/>
      <c r="F168" s="8"/>
      <c r="G168" s="8"/>
      <c r="H168" s="14"/>
      <c r="I168" s="14"/>
    </row>
    <row r="169" spans="1:9" x14ac:dyDescent="0.25">
      <c r="A169" s="11"/>
      <c r="B169" s="11"/>
      <c r="D169" s="11"/>
      <c r="E169" s="13"/>
      <c r="F169" s="8"/>
      <c r="G169" s="8"/>
      <c r="H169" s="14"/>
      <c r="I169" s="14"/>
    </row>
    <row r="170" spans="1:9" x14ac:dyDescent="0.25">
      <c r="A170" s="11"/>
      <c r="B170" s="11"/>
      <c r="D170" s="11"/>
      <c r="E170" s="13"/>
      <c r="F170" s="8"/>
      <c r="G170" s="8"/>
      <c r="H170" s="14"/>
      <c r="I170" s="14"/>
    </row>
    <row r="171" spans="1:9" x14ac:dyDescent="0.25">
      <c r="A171" s="11"/>
      <c r="B171" s="11"/>
      <c r="D171" s="11"/>
      <c r="E171" s="13"/>
      <c r="F171" s="8"/>
      <c r="G171" s="8"/>
      <c r="H171" s="14"/>
      <c r="I171" s="14"/>
    </row>
    <row r="172" spans="1:9" x14ac:dyDescent="0.25">
      <c r="A172" s="11"/>
      <c r="B172" s="11"/>
      <c r="D172" s="11"/>
      <c r="E172" s="13"/>
      <c r="F172" s="8"/>
      <c r="G172" s="8"/>
      <c r="H172" s="14"/>
      <c r="I172" s="14"/>
    </row>
    <row r="173" spans="1:9" x14ac:dyDescent="0.25">
      <c r="A173" s="11"/>
      <c r="B173" s="11"/>
      <c r="D173" s="11"/>
      <c r="E173" s="13"/>
      <c r="F173" s="8"/>
      <c r="G173" s="8"/>
      <c r="H173" s="14"/>
      <c r="I173" s="14"/>
    </row>
    <row r="174" spans="1:9" x14ac:dyDescent="0.25">
      <c r="A174" s="11"/>
      <c r="B174" s="11"/>
      <c r="D174" s="11"/>
      <c r="E174" s="13"/>
      <c r="F174" s="8"/>
      <c r="G174" s="8"/>
      <c r="H174" s="14"/>
      <c r="I174" s="14"/>
    </row>
    <row r="175" spans="1:9" x14ac:dyDescent="0.25">
      <c r="A175" s="11"/>
      <c r="B175" s="11"/>
      <c r="D175" s="11"/>
      <c r="E175" s="13"/>
      <c r="F175" s="8"/>
      <c r="G175" s="8"/>
      <c r="H175" s="14"/>
      <c r="I175" s="14"/>
    </row>
    <row r="176" spans="1:9" x14ac:dyDescent="0.25">
      <c r="A176" s="11"/>
      <c r="B176" s="11"/>
      <c r="D176" s="11"/>
      <c r="E176" s="13"/>
      <c r="F176" s="8"/>
      <c r="G176" s="8"/>
      <c r="H176" s="14"/>
      <c r="I176" s="14"/>
    </row>
    <row r="177" spans="1:9" x14ac:dyDescent="0.25">
      <c r="A177" s="11"/>
      <c r="B177" s="11"/>
      <c r="D177" s="11"/>
      <c r="E177" s="13"/>
      <c r="F177" s="8"/>
      <c r="G177" s="8"/>
      <c r="H177" s="14"/>
      <c r="I177" s="14"/>
    </row>
    <row r="178" spans="1:9" x14ac:dyDescent="0.25">
      <c r="A178" s="11"/>
      <c r="B178" s="11"/>
      <c r="D178" s="11"/>
      <c r="E178" s="13"/>
      <c r="F178" s="8"/>
      <c r="G178" s="8"/>
      <c r="H178" s="14"/>
      <c r="I178" s="14"/>
    </row>
    <row r="179" spans="1:9" x14ac:dyDescent="0.25">
      <c r="A179" s="11"/>
      <c r="B179" s="11"/>
      <c r="D179" s="11"/>
      <c r="E179" s="13"/>
      <c r="F179" s="8"/>
      <c r="G179" s="8"/>
      <c r="H179" s="14"/>
      <c r="I179" s="14"/>
    </row>
    <row r="180" spans="1:9" x14ac:dyDescent="0.25">
      <c r="A180" s="11"/>
      <c r="B180" s="11"/>
      <c r="D180" s="11"/>
      <c r="E180" s="13"/>
      <c r="F180" s="8"/>
      <c r="G180" s="8"/>
      <c r="H180" s="14"/>
      <c r="I180" s="14"/>
    </row>
    <row r="181" spans="1:9" x14ac:dyDescent="0.25">
      <c r="A181" s="11"/>
      <c r="B181" s="11"/>
      <c r="D181" s="11"/>
      <c r="E181" s="13"/>
      <c r="F181" s="8"/>
      <c r="G181" s="8"/>
      <c r="H181" s="14"/>
      <c r="I181" s="14"/>
    </row>
    <row r="182" spans="1:9" x14ac:dyDescent="0.25">
      <c r="A182" s="11"/>
      <c r="B182" s="11"/>
      <c r="D182" s="11"/>
      <c r="E182" s="13"/>
      <c r="F182" s="8"/>
      <c r="G182" s="8"/>
      <c r="H182" s="14"/>
      <c r="I182" s="14"/>
    </row>
    <row r="183" spans="1:9" x14ac:dyDescent="0.25">
      <c r="A183" s="11"/>
      <c r="B183" s="11"/>
      <c r="D183" s="11"/>
      <c r="E183" s="13"/>
      <c r="F183" s="8"/>
      <c r="G183" s="8"/>
      <c r="H183" s="14"/>
      <c r="I183" s="14"/>
    </row>
    <row r="184" spans="1:9" x14ac:dyDescent="0.25">
      <c r="A184" s="11"/>
      <c r="B184" s="11"/>
      <c r="D184" s="11"/>
      <c r="E184" s="13"/>
      <c r="F184" s="8"/>
      <c r="G184" s="8"/>
      <c r="H184" s="14"/>
      <c r="I184" s="14"/>
    </row>
    <row r="185" spans="1:9" x14ac:dyDescent="0.25">
      <c r="A185" s="11"/>
      <c r="B185" s="11"/>
      <c r="D185" s="11"/>
      <c r="E185" s="13"/>
      <c r="F185" s="8"/>
      <c r="G185" s="8"/>
      <c r="H185" s="14"/>
      <c r="I185" s="14"/>
    </row>
    <row r="186" spans="1:9" x14ac:dyDescent="0.25">
      <c r="A186" s="11"/>
      <c r="B186" s="11"/>
      <c r="D186" s="11"/>
      <c r="E186" s="13"/>
      <c r="F186" s="8"/>
      <c r="G186" s="8"/>
      <c r="H186" s="14"/>
      <c r="I186" s="14"/>
    </row>
    <row r="187" spans="1:9" x14ac:dyDescent="0.25">
      <c r="A187" s="11"/>
      <c r="B187" s="11"/>
      <c r="D187" s="11"/>
      <c r="E187" s="13"/>
      <c r="F187" s="8"/>
      <c r="G187" s="8"/>
      <c r="H187" s="14"/>
      <c r="I187" s="14"/>
    </row>
    <row r="188" spans="1:9" x14ac:dyDescent="0.25">
      <c r="A188" s="11"/>
      <c r="B188" s="11"/>
      <c r="D188" s="11"/>
      <c r="E188" s="13"/>
      <c r="F188" s="8"/>
      <c r="G188" s="8"/>
      <c r="H188" s="14"/>
      <c r="I188" s="14"/>
    </row>
    <row r="189" spans="1:9" x14ac:dyDescent="0.25">
      <c r="A189" s="11"/>
      <c r="B189" s="11"/>
      <c r="D189" s="11"/>
      <c r="E189" s="13"/>
      <c r="F189" s="8"/>
      <c r="G189" s="8"/>
      <c r="H189" s="14"/>
      <c r="I189" s="14"/>
    </row>
    <row r="190" spans="1:9" x14ac:dyDescent="0.25">
      <c r="A190" s="11"/>
      <c r="B190" s="11"/>
      <c r="D190" s="11"/>
      <c r="E190" s="13"/>
      <c r="F190" s="8"/>
      <c r="G190" s="8"/>
      <c r="H190" s="14"/>
      <c r="I190" s="14"/>
    </row>
    <row r="191" spans="1:9" x14ac:dyDescent="0.25">
      <c r="A191" s="11"/>
      <c r="B191" s="11"/>
      <c r="D191" s="11"/>
      <c r="E191" s="13"/>
      <c r="F191" s="8"/>
      <c r="G191" s="8"/>
      <c r="H191" s="14"/>
      <c r="I191" s="14"/>
    </row>
    <row r="192" spans="1:9" x14ac:dyDescent="0.25">
      <c r="A192" s="11"/>
      <c r="B192" s="11"/>
      <c r="D192" s="11"/>
      <c r="E192" s="13"/>
      <c r="F192" s="8"/>
      <c r="G192" s="8"/>
      <c r="H192" s="14"/>
      <c r="I192" s="14"/>
    </row>
    <row r="193" spans="1:9" x14ac:dyDescent="0.25">
      <c r="A193" s="11"/>
      <c r="B193" s="11"/>
      <c r="D193" s="11"/>
      <c r="E193" s="13"/>
      <c r="F193" s="8"/>
      <c r="G193" s="8"/>
      <c r="H193" s="14"/>
      <c r="I193" s="14"/>
    </row>
    <row r="194" spans="1:9" x14ac:dyDescent="0.25">
      <c r="A194" s="11"/>
      <c r="B194" s="11"/>
      <c r="D194" s="11"/>
      <c r="E194" s="13"/>
      <c r="F194" s="8"/>
      <c r="G194" s="8"/>
      <c r="H194" s="14"/>
      <c r="I194" s="14"/>
    </row>
    <row r="195" spans="1:9" x14ac:dyDescent="0.25">
      <c r="A195" s="11"/>
      <c r="B195" s="11"/>
      <c r="D195" s="11"/>
      <c r="E195" s="13"/>
      <c r="F195" s="8"/>
      <c r="G195" s="8"/>
      <c r="H195" s="14"/>
      <c r="I195" s="14"/>
    </row>
    <row r="196" spans="1:9" x14ac:dyDescent="0.25">
      <c r="A196" s="11"/>
      <c r="B196" s="11"/>
      <c r="D196" s="11"/>
      <c r="E196" s="13"/>
      <c r="F196" s="8"/>
      <c r="G196" s="8"/>
      <c r="H196" s="14"/>
      <c r="I196" s="14"/>
    </row>
    <row r="197" spans="1:9" x14ac:dyDescent="0.25">
      <c r="A197" s="11"/>
      <c r="B197" s="11"/>
      <c r="D197" s="11"/>
      <c r="E197" s="13"/>
      <c r="F197" s="8"/>
      <c r="G197" s="8"/>
      <c r="H197" s="14"/>
      <c r="I197" s="14"/>
    </row>
    <row r="198" spans="1:9" x14ac:dyDescent="0.25">
      <c r="A198" s="11"/>
      <c r="B198" s="11"/>
      <c r="D198" s="11"/>
      <c r="E198" s="13"/>
      <c r="F198" s="8"/>
      <c r="G198" s="8"/>
      <c r="H198" s="14"/>
      <c r="I198" s="14"/>
    </row>
    <row r="199" spans="1:9" x14ac:dyDescent="0.25">
      <c r="A199" s="11"/>
      <c r="B199" s="11"/>
      <c r="D199" s="11"/>
      <c r="E199" s="13"/>
      <c r="F199" s="8"/>
      <c r="G199" s="8"/>
      <c r="H199" s="14"/>
      <c r="I199" s="14"/>
    </row>
    <row r="200" spans="1:9" x14ac:dyDescent="0.25">
      <c r="A200" s="11"/>
      <c r="B200" s="11"/>
      <c r="D200" s="11"/>
      <c r="E200" s="13"/>
      <c r="F200" s="8"/>
      <c r="G200" s="8"/>
      <c r="H200" s="14"/>
      <c r="I200" s="14"/>
    </row>
    <row r="201" spans="1:9" x14ac:dyDescent="0.25">
      <c r="A201" s="11"/>
      <c r="B201" s="11"/>
      <c r="D201" s="11"/>
      <c r="E201" s="13"/>
      <c r="F201" s="8"/>
      <c r="G201" s="8"/>
      <c r="H201" s="14"/>
      <c r="I201" s="14"/>
    </row>
    <row r="202" spans="1:9" x14ac:dyDescent="0.25">
      <c r="A202" s="11"/>
      <c r="B202" s="11"/>
      <c r="D202" s="11"/>
      <c r="E202" s="13"/>
      <c r="F202" s="8"/>
      <c r="G202" s="8"/>
      <c r="H202" s="14"/>
      <c r="I202" s="14"/>
    </row>
    <row r="203" spans="1:9" x14ac:dyDescent="0.25">
      <c r="A203" s="11"/>
      <c r="B203" s="11"/>
      <c r="D203" s="11"/>
      <c r="E203" s="13"/>
      <c r="F203" s="8"/>
      <c r="G203" s="8"/>
      <c r="H203" s="14"/>
      <c r="I203" s="14"/>
    </row>
    <row r="204" spans="1:9" x14ac:dyDescent="0.25">
      <c r="A204" s="11"/>
      <c r="B204" s="11"/>
      <c r="D204" s="11"/>
      <c r="E204" s="13"/>
      <c r="F204" s="8"/>
      <c r="G204" s="8"/>
      <c r="H204" s="14"/>
      <c r="I204" s="14"/>
    </row>
    <row r="205" spans="1:9" x14ac:dyDescent="0.25">
      <c r="A205" s="11"/>
      <c r="B205" s="11"/>
      <c r="D205" s="11"/>
      <c r="E205" s="13"/>
      <c r="F205" s="8"/>
      <c r="G205" s="8"/>
      <c r="H205" s="14"/>
      <c r="I205" s="14"/>
    </row>
    <row r="206" spans="1:9" x14ac:dyDescent="0.25">
      <c r="A206" s="11"/>
      <c r="B206" s="11"/>
      <c r="D206" s="11"/>
      <c r="E206" s="13"/>
      <c r="F206" s="8"/>
      <c r="G206" s="8"/>
      <c r="H206" s="14"/>
      <c r="I206" s="14"/>
    </row>
    <row r="207" spans="1:9" x14ac:dyDescent="0.25">
      <c r="A207" s="11"/>
      <c r="B207" s="11"/>
      <c r="D207" s="11"/>
      <c r="E207" s="13"/>
      <c r="F207" s="8"/>
      <c r="G207" s="8"/>
      <c r="H207" s="14"/>
      <c r="I207" s="14"/>
    </row>
    <row r="208" spans="1:9" x14ac:dyDescent="0.25">
      <c r="A208" s="11"/>
      <c r="B208" s="11"/>
      <c r="D208" s="11"/>
      <c r="E208" s="13"/>
      <c r="F208" s="8"/>
      <c r="G208" s="8"/>
      <c r="H208" s="14"/>
      <c r="I208" s="14"/>
    </row>
    <row r="209" spans="1:9" x14ac:dyDescent="0.25">
      <c r="A209" s="11"/>
      <c r="B209" s="11"/>
      <c r="D209" s="11"/>
      <c r="E209" s="13"/>
      <c r="F209" s="8"/>
      <c r="G209" s="8"/>
      <c r="H209" s="14"/>
      <c r="I209" s="14"/>
    </row>
    <row r="210" spans="1:9" x14ac:dyDescent="0.25">
      <c r="A210" s="11"/>
      <c r="B210" s="11"/>
      <c r="D210" s="11"/>
      <c r="E210" s="13"/>
      <c r="F210" s="8"/>
      <c r="G210" s="8"/>
      <c r="H210" s="14"/>
      <c r="I210" s="14"/>
    </row>
    <row r="211" spans="1:9" x14ac:dyDescent="0.25">
      <c r="A211" s="11"/>
      <c r="B211" s="11"/>
      <c r="D211" s="11"/>
      <c r="E211" s="13"/>
      <c r="F211" s="8"/>
      <c r="G211" s="8"/>
      <c r="H211" s="14"/>
      <c r="I211" s="14"/>
    </row>
    <row r="212" spans="1:9" x14ac:dyDescent="0.25">
      <c r="A212" s="11"/>
      <c r="B212" s="11"/>
      <c r="D212" s="11"/>
      <c r="E212" s="13"/>
      <c r="F212" s="8"/>
      <c r="G212" s="8"/>
      <c r="H212" s="14"/>
      <c r="I212" s="14"/>
    </row>
    <row r="213" spans="1:9" x14ac:dyDescent="0.25">
      <c r="A213" s="11"/>
      <c r="B213" s="11"/>
      <c r="D213" s="11"/>
      <c r="E213" s="13"/>
      <c r="F213" s="8"/>
      <c r="G213" s="8"/>
      <c r="H213" s="14"/>
      <c r="I213" s="14"/>
    </row>
    <row r="214" spans="1:9" x14ac:dyDescent="0.25">
      <c r="A214" s="11"/>
      <c r="B214" s="11"/>
      <c r="D214" s="11"/>
      <c r="E214" s="13"/>
      <c r="F214" s="8"/>
      <c r="G214" s="8"/>
      <c r="H214" s="14"/>
      <c r="I214" s="14"/>
    </row>
    <row r="215" spans="1:9" x14ac:dyDescent="0.25">
      <c r="A215" s="11"/>
      <c r="B215" s="11"/>
      <c r="D215" s="11"/>
      <c r="E215" s="13"/>
      <c r="F215" s="8"/>
      <c r="G215" s="8"/>
      <c r="H215" s="14"/>
      <c r="I215" s="14"/>
    </row>
    <row r="216" spans="1:9" x14ac:dyDescent="0.25">
      <c r="A216" s="11"/>
      <c r="B216" s="11"/>
      <c r="D216" s="11"/>
      <c r="E216" s="13"/>
      <c r="F216" s="8"/>
      <c r="G216" s="8"/>
      <c r="H216" s="14"/>
      <c r="I216" s="14"/>
    </row>
    <row r="217" spans="1:9" x14ac:dyDescent="0.25">
      <c r="A217" s="11"/>
      <c r="B217" s="11"/>
      <c r="D217" s="11"/>
      <c r="E217" s="13"/>
      <c r="F217" s="8"/>
      <c r="G217" s="8"/>
      <c r="H217" s="14"/>
      <c r="I217" s="14"/>
    </row>
    <row r="218" spans="1:9" x14ac:dyDescent="0.25">
      <c r="A218" s="11"/>
      <c r="B218" s="11"/>
      <c r="D218" s="11"/>
      <c r="E218" s="13"/>
      <c r="F218" s="8"/>
      <c r="G218" s="8"/>
      <c r="H218" s="14"/>
      <c r="I218" s="14"/>
    </row>
    <row r="219" spans="1:9" x14ac:dyDescent="0.25">
      <c r="A219" s="11"/>
      <c r="B219" s="11"/>
      <c r="D219" s="11"/>
      <c r="E219" s="13"/>
      <c r="F219" s="8"/>
      <c r="G219" s="8"/>
      <c r="H219" s="14"/>
      <c r="I219" s="14"/>
    </row>
    <row r="220" spans="1:9" x14ac:dyDescent="0.25">
      <c r="A220" s="11"/>
      <c r="B220" s="11"/>
      <c r="D220" s="11"/>
      <c r="E220" s="13"/>
      <c r="F220" s="8"/>
      <c r="G220" s="8"/>
      <c r="H220" s="14"/>
      <c r="I220" s="14"/>
    </row>
    <row r="221" spans="1:9" x14ac:dyDescent="0.25">
      <c r="A221" s="11"/>
      <c r="B221" s="11"/>
      <c r="D221" s="11"/>
      <c r="E221" s="13"/>
      <c r="F221" s="8"/>
      <c r="G221" s="8"/>
      <c r="H221" s="14"/>
      <c r="I221" s="14"/>
    </row>
    <row r="222" spans="1:9" x14ac:dyDescent="0.25">
      <c r="A222" s="11"/>
      <c r="B222" s="11"/>
      <c r="D222" s="11"/>
      <c r="E222" s="13"/>
      <c r="F222" s="8"/>
      <c r="G222" s="8"/>
      <c r="H222" s="14"/>
      <c r="I222" s="14"/>
    </row>
    <row r="223" spans="1:9" x14ac:dyDescent="0.25">
      <c r="A223" s="11"/>
      <c r="B223" s="11"/>
      <c r="D223" s="11"/>
      <c r="E223" s="13"/>
      <c r="F223" s="8"/>
      <c r="G223" s="8"/>
      <c r="H223" s="14"/>
      <c r="I223" s="14"/>
    </row>
    <row r="224" spans="1:9" x14ac:dyDescent="0.25">
      <c r="A224" s="11"/>
      <c r="B224" s="11"/>
      <c r="D224" s="11"/>
      <c r="E224" s="13"/>
      <c r="F224" s="8"/>
      <c r="G224" s="8"/>
      <c r="H224" s="14"/>
      <c r="I224" s="14"/>
    </row>
    <row r="225" spans="1:9" x14ac:dyDescent="0.25">
      <c r="A225" s="11"/>
      <c r="B225" s="11"/>
      <c r="D225" s="11"/>
      <c r="E225" s="13"/>
      <c r="F225" s="8"/>
      <c r="G225" s="8"/>
      <c r="H225" s="14"/>
      <c r="I225" s="14"/>
    </row>
    <row r="226" spans="1:9" x14ac:dyDescent="0.25">
      <c r="A226" s="11"/>
      <c r="B226" s="11"/>
      <c r="D226" s="11"/>
      <c r="E226" s="13"/>
      <c r="F226" s="8"/>
      <c r="G226" s="8"/>
      <c r="H226" s="14"/>
      <c r="I226" s="14"/>
    </row>
    <row r="227" spans="1:9" x14ac:dyDescent="0.25">
      <c r="A227" s="11"/>
      <c r="B227" s="11"/>
      <c r="D227" s="11"/>
      <c r="E227" s="13"/>
      <c r="F227" s="8"/>
      <c r="G227" s="8"/>
      <c r="H227" s="14"/>
      <c r="I227" s="14"/>
    </row>
    <row r="228" spans="1:9" x14ac:dyDescent="0.25">
      <c r="A228" s="11"/>
      <c r="B228" s="11"/>
      <c r="D228" s="11"/>
      <c r="E228" s="13"/>
      <c r="F228" s="8"/>
      <c r="G228" s="8"/>
      <c r="H228" s="14"/>
      <c r="I228" s="14"/>
    </row>
    <row r="229" spans="1:9" x14ac:dyDescent="0.25">
      <c r="A229" s="11"/>
      <c r="B229" s="11"/>
      <c r="D229" s="11"/>
      <c r="E229" s="13"/>
      <c r="F229" s="8"/>
      <c r="G229" s="8"/>
      <c r="H229" s="14"/>
      <c r="I229" s="14"/>
    </row>
    <row r="230" spans="1:9" x14ac:dyDescent="0.25">
      <c r="A230" s="11"/>
      <c r="B230" s="11"/>
      <c r="D230" s="11"/>
      <c r="E230" s="13"/>
      <c r="F230" s="8"/>
      <c r="G230" s="8"/>
      <c r="H230" s="14"/>
      <c r="I230" s="14"/>
    </row>
    <row r="231" spans="1:9" x14ac:dyDescent="0.25">
      <c r="A231" s="11"/>
      <c r="B231" s="11"/>
      <c r="D231" s="11"/>
      <c r="E231" s="13"/>
      <c r="F231" s="8"/>
      <c r="G231" s="8"/>
      <c r="H231" s="14"/>
      <c r="I231" s="14"/>
    </row>
    <row r="232" spans="1:9" x14ac:dyDescent="0.25">
      <c r="A232" s="11"/>
      <c r="B232" s="11"/>
      <c r="D232" s="11"/>
      <c r="E232" s="13"/>
      <c r="F232" s="8"/>
      <c r="G232" s="8"/>
      <c r="H232" s="14"/>
      <c r="I232" s="14"/>
    </row>
    <row r="233" spans="1:9" x14ac:dyDescent="0.25">
      <c r="A233" s="11"/>
      <c r="B233" s="11"/>
      <c r="D233" s="11"/>
      <c r="E233" s="13"/>
      <c r="F233" s="8"/>
      <c r="G233" s="8"/>
      <c r="H233" s="14"/>
      <c r="I233" s="14"/>
    </row>
    <row r="234" spans="1:9" x14ac:dyDescent="0.25">
      <c r="A234" s="11"/>
      <c r="B234" s="11"/>
      <c r="D234" s="11"/>
      <c r="E234" s="13"/>
      <c r="F234" s="8"/>
      <c r="G234" s="8"/>
      <c r="H234" s="14"/>
      <c r="I234" s="14"/>
    </row>
    <row r="235" spans="1:9" x14ac:dyDescent="0.25">
      <c r="A235" s="11"/>
      <c r="B235" s="11"/>
      <c r="D235" s="11"/>
      <c r="E235" s="13"/>
      <c r="F235" s="8"/>
      <c r="G235" s="8"/>
      <c r="H235" s="14"/>
      <c r="I235" s="14"/>
    </row>
    <row r="236" spans="1:9" x14ac:dyDescent="0.25">
      <c r="A236" s="11"/>
      <c r="B236" s="11"/>
      <c r="D236" s="11"/>
      <c r="E236" s="13"/>
      <c r="F236" s="8"/>
      <c r="G236" s="8"/>
      <c r="H236" s="14"/>
      <c r="I236" s="14"/>
    </row>
    <row r="237" spans="1:9" x14ac:dyDescent="0.25">
      <c r="A237" s="11"/>
      <c r="B237" s="11"/>
      <c r="D237" s="11"/>
      <c r="E237" s="13"/>
      <c r="F237" s="8"/>
      <c r="G237" s="8"/>
      <c r="H237" s="14"/>
      <c r="I237" s="14"/>
    </row>
    <row r="238" spans="1:9" x14ac:dyDescent="0.25">
      <c r="A238" s="11"/>
      <c r="B238" s="11"/>
      <c r="D238" s="11"/>
      <c r="E238" s="13"/>
      <c r="F238" s="8"/>
      <c r="G238" s="8"/>
      <c r="H238" s="14"/>
      <c r="I238" s="14"/>
    </row>
    <row r="239" spans="1:9" x14ac:dyDescent="0.25">
      <c r="A239" s="11"/>
      <c r="B239" s="11"/>
      <c r="D239" s="11"/>
      <c r="E239" s="13"/>
      <c r="F239" s="8"/>
      <c r="G239" s="8"/>
      <c r="H239" s="14"/>
      <c r="I239" s="14"/>
    </row>
    <row r="240" spans="1:9" x14ac:dyDescent="0.25">
      <c r="A240" s="11"/>
      <c r="B240" s="11"/>
      <c r="D240" s="11"/>
      <c r="E240" s="13"/>
      <c r="F240" s="8"/>
      <c r="G240" s="8"/>
      <c r="H240" s="14"/>
      <c r="I240" s="14"/>
    </row>
    <row r="241" spans="1:9" x14ac:dyDescent="0.25">
      <c r="A241" s="11"/>
      <c r="B241" s="11"/>
      <c r="D241" s="11"/>
      <c r="E241" s="13"/>
      <c r="F241" s="8"/>
      <c r="G241" s="8"/>
      <c r="H241" s="14"/>
      <c r="I241" s="14"/>
    </row>
    <row r="242" spans="1:9" x14ac:dyDescent="0.25">
      <c r="A242" s="11"/>
      <c r="B242" s="11"/>
      <c r="D242" s="11"/>
      <c r="E242" s="13"/>
      <c r="F242" s="8"/>
      <c r="G242" s="8"/>
      <c r="H242" s="14"/>
      <c r="I242" s="14"/>
    </row>
    <row r="243" spans="1:9" x14ac:dyDescent="0.25">
      <c r="A243" s="11"/>
      <c r="B243" s="11"/>
      <c r="D243" s="11"/>
      <c r="E243" s="13"/>
      <c r="F243" s="8"/>
      <c r="G243" s="8"/>
      <c r="H243" s="14"/>
      <c r="I243" s="14"/>
    </row>
    <row r="244" spans="1:9" x14ac:dyDescent="0.25">
      <c r="A244" s="11"/>
      <c r="B244" s="11"/>
      <c r="D244" s="11"/>
      <c r="E244" s="13"/>
      <c r="F244" s="8"/>
      <c r="G244" s="8"/>
      <c r="H244" s="14"/>
      <c r="I244" s="14"/>
    </row>
    <row r="245" spans="1:9" x14ac:dyDescent="0.25">
      <c r="A245" s="11"/>
      <c r="B245" s="11"/>
      <c r="D245" s="11"/>
      <c r="E245" s="13"/>
      <c r="F245" s="8"/>
      <c r="G245" s="8"/>
      <c r="H245" s="14"/>
      <c r="I245" s="14"/>
    </row>
    <row r="246" spans="1:9" x14ac:dyDescent="0.25">
      <c r="A246" s="11"/>
      <c r="B246" s="11"/>
      <c r="D246" s="11"/>
      <c r="E246" s="13"/>
      <c r="F246" s="8"/>
      <c r="G246" s="8"/>
      <c r="H246" s="14"/>
      <c r="I246" s="14"/>
    </row>
    <row r="247" spans="1:9" x14ac:dyDescent="0.25">
      <c r="A247" s="11"/>
      <c r="B247" s="11"/>
      <c r="D247" s="11"/>
      <c r="E247" s="13"/>
      <c r="F247" s="8"/>
      <c r="G247" s="8"/>
      <c r="H247" s="14"/>
      <c r="I247" s="14"/>
    </row>
    <row r="248" spans="1:9" x14ac:dyDescent="0.25">
      <c r="A248" s="11"/>
      <c r="B248" s="11"/>
      <c r="D248" s="11"/>
      <c r="E248" s="13"/>
      <c r="F248" s="8"/>
      <c r="G248" s="8"/>
      <c r="H248" s="14"/>
      <c r="I248" s="14"/>
    </row>
    <row r="249" spans="1:9" x14ac:dyDescent="0.25">
      <c r="A249" s="11"/>
      <c r="B249" s="11"/>
      <c r="D249" s="11"/>
      <c r="E249" s="13"/>
      <c r="F249" s="8"/>
      <c r="G249" s="8"/>
      <c r="H249" s="14"/>
      <c r="I249" s="14"/>
    </row>
    <row r="250" spans="1:9" x14ac:dyDescent="0.25">
      <c r="A250" s="11"/>
      <c r="B250" s="11"/>
      <c r="D250" s="11"/>
      <c r="E250" s="13"/>
      <c r="F250" s="8"/>
      <c r="G250" s="8"/>
      <c r="H250" s="14"/>
      <c r="I250" s="14"/>
    </row>
    <row r="251" spans="1:9" x14ac:dyDescent="0.25">
      <c r="A251" s="11"/>
      <c r="B251" s="11"/>
      <c r="D251" s="11"/>
      <c r="E251" s="13"/>
      <c r="F251" s="8"/>
      <c r="G251" s="8"/>
      <c r="H251" s="14"/>
      <c r="I251" s="14"/>
    </row>
    <row r="252" spans="1:9" x14ac:dyDescent="0.25">
      <c r="A252" s="11"/>
      <c r="B252" s="11"/>
      <c r="D252" s="11"/>
      <c r="E252" s="13"/>
      <c r="F252" s="8"/>
      <c r="G252" s="8"/>
      <c r="H252" s="14"/>
      <c r="I252" s="14"/>
    </row>
    <row r="253" spans="1:9" x14ac:dyDescent="0.25">
      <c r="A253" s="11"/>
      <c r="B253" s="11"/>
      <c r="D253" s="11"/>
      <c r="E253" s="13"/>
      <c r="F253" s="8"/>
      <c r="G253" s="8"/>
      <c r="H253" s="14"/>
      <c r="I253" s="14"/>
    </row>
    <row r="254" spans="1:9" x14ac:dyDescent="0.25">
      <c r="A254" s="11"/>
      <c r="B254" s="11"/>
      <c r="D254" s="11"/>
      <c r="E254" s="13"/>
      <c r="F254" s="8"/>
      <c r="G254" s="8"/>
      <c r="H254" s="14"/>
      <c r="I254" s="14"/>
    </row>
    <row r="255" spans="1:9" x14ac:dyDescent="0.25">
      <c r="A255" s="11"/>
      <c r="B255" s="11"/>
      <c r="D255" s="11"/>
      <c r="E255" s="13"/>
      <c r="F255" s="8"/>
      <c r="G255" s="8"/>
      <c r="H255" s="14"/>
      <c r="I255" s="14"/>
    </row>
    <row r="256" spans="1:9" x14ac:dyDescent="0.25">
      <c r="A256" s="11"/>
      <c r="B256" s="11"/>
      <c r="D256" s="11"/>
      <c r="E256" s="13"/>
      <c r="F256" s="8"/>
      <c r="G256" s="8"/>
      <c r="H256" s="14"/>
      <c r="I256" s="14"/>
    </row>
    <row r="257" spans="1:9" x14ac:dyDescent="0.25">
      <c r="A257" s="11"/>
      <c r="B257" s="11"/>
      <c r="D257" s="11"/>
      <c r="E257" s="13"/>
      <c r="F257" s="8"/>
      <c r="G257" s="8"/>
      <c r="H257" s="14"/>
      <c r="I257" s="14"/>
    </row>
    <row r="258" spans="1:9" x14ac:dyDescent="0.25">
      <c r="A258" s="11"/>
      <c r="B258" s="11"/>
      <c r="D258" s="11"/>
      <c r="E258" s="13"/>
      <c r="F258" s="8"/>
      <c r="G258" s="8"/>
      <c r="H258" s="14"/>
      <c r="I258" s="14"/>
    </row>
    <row r="259" spans="1:9" x14ac:dyDescent="0.25">
      <c r="A259" s="11"/>
      <c r="B259" s="11"/>
      <c r="D259" s="11"/>
      <c r="E259" s="13"/>
      <c r="F259" s="8"/>
      <c r="G259" s="8"/>
      <c r="H259" s="14"/>
      <c r="I259" s="14"/>
    </row>
    <row r="260" spans="1:9" x14ac:dyDescent="0.25">
      <c r="A260" s="11"/>
      <c r="B260" s="11"/>
      <c r="D260" s="11"/>
      <c r="E260" s="13"/>
      <c r="F260" s="8"/>
      <c r="G260" s="8"/>
      <c r="H260" s="14"/>
      <c r="I260" s="14"/>
    </row>
    <row r="261" spans="1:9" x14ac:dyDescent="0.25">
      <c r="A261" s="11"/>
      <c r="B261" s="11"/>
      <c r="D261" s="11"/>
      <c r="E261" s="13"/>
      <c r="F261" s="8"/>
      <c r="G261" s="8"/>
      <c r="H261" s="14"/>
      <c r="I261" s="14"/>
    </row>
    <row r="262" spans="1:9" x14ac:dyDescent="0.25">
      <c r="A262" s="11"/>
      <c r="B262" s="11"/>
      <c r="D262" s="11"/>
      <c r="E262" s="13"/>
      <c r="F262" s="8"/>
      <c r="G262" s="8"/>
      <c r="H262" s="14"/>
      <c r="I262" s="14"/>
    </row>
    <row r="263" spans="1:9" x14ac:dyDescent="0.25">
      <c r="A263" s="11"/>
      <c r="B263" s="11"/>
      <c r="D263" s="11"/>
      <c r="E263" s="13"/>
      <c r="F263" s="8"/>
      <c r="G263" s="8"/>
      <c r="H263" s="14"/>
      <c r="I263" s="14"/>
    </row>
    <row r="264" spans="1:9" x14ac:dyDescent="0.25">
      <c r="A264" s="11"/>
      <c r="B264" s="11"/>
      <c r="D264" s="11"/>
      <c r="E264" s="13"/>
      <c r="F264" s="8"/>
      <c r="G264" s="8"/>
      <c r="H264" s="14"/>
      <c r="I264" s="14"/>
    </row>
    <row r="265" spans="1:9" x14ac:dyDescent="0.25">
      <c r="A265" s="11"/>
      <c r="B265" s="11"/>
      <c r="D265" s="11"/>
      <c r="E265" s="13"/>
      <c r="F265" s="8"/>
      <c r="G265" s="8"/>
      <c r="H265" s="14"/>
      <c r="I265" s="14"/>
    </row>
    <row r="266" spans="1:9" x14ac:dyDescent="0.25">
      <c r="A266" s="11"/>
      <c r="B266" s="11"/>
      <c r="D266" s="11"/>
      <c r="E266" s="13"/>
      <c r="F266" s="8"/>
      <c r="G266" s="8"/>
      <c r="H266" s="14"/>
      <c r="I266" s="14"/>
    </row>
    <row r="267" spans="1:9" x14ac:dyDescent="0.25">
      <c r="A267" s="11"/>
      <c r="B267" s="11"/>
      <c r="D267" s="11"/>
      <c r="E267" s="13"/>
      <c r="F267" s="8"/>
      <c r="G267" s="8"/>
      <c r="H267" s="14"/>
      <c r="I267" s="14"/>
    </row>
    <row r="268" spans="1:9" x14ac:dyDescent="0.25">
      <c r="A268" s="11"/>
      <c r="B268" s="11"/>
      <c r="D268" s="11"/>
      <c r="E268" s="13"/>
      <c r="F268" s="8"/>
      <c r="G268" s="8"/>
      <c r="H268" s="14"/>
      <c r="I268" s="14"/>
    </row>
    <row r="269" spans="1:9" x14ac:dyDescent="0.25">
      <c r="A269" s="11"/>
      <c r="B269" s="11"/>
      <c r="D269" s="11"/>
      <c r="E269" s="13"/>
      <c r="F269" s="8"/>
      <c r="G269" s="8"/>
      <c r="H269" s="14"/>
      <c r="I269" s="14"/>
    </row>
    <row r="270" spans="1:9" x14ac:dyDescent="0.25">
      <c r="A270" s="11"/>
      <c r="B270" s="11"/>
      <c r="D270" s="11"/>
      <c r="E270" s="13"/>
      <c r="F270" s="8"/>
      <c r="G270" s="8"/>
      <c r="H270" s="14"/>
      <c r="I270" s="14"/>
    </row>
    <row r="271" spans="1:9" x14ac:dyDescent="0.25">
      <c r="A271" s="11"/>
      <c r="B271" s="11"/>
      <c r="D271" s="11"/>
      <c r="E271" s="13"/>
      <c r="F271" s="8"/>
      <c r="G271" s="8"/>
      <c r="H271" s="14"/>
      <c r="I271" s="14"/>
    </row>
    <row r="272" spans="1:9" x14ac:dyDescent="0.25">
      <c r="A272" s="11"/>
      <c r="B272" s="11"/>
      <c r="D272" s="11"/>
      <c r="E272" s="13"/>
      <c r="F272" s="8"/>
      <c r="G272" s="8"/>
      <c r="H272" s="14"/>
      <c r="I272" s="14"/>
    </row>
    <row r="273" spans="1:9" x14ac:dyDescent="0.25">
      <c r="A273" s="11"/>
      <c r="B273" s="11"/>
      <c r="D273" s="11"/>
      <c r="E273" s="13"/>
      <c r="F273" s="8"/>
      <c r="G273" s="8"/>
      <c r="H273" s="14"/>
      <c r="I273" s="14"/>
    </row>
    <row r="274" spans="1:9" x14ac:dyDescent="0.25">
      <c r="A274" s="11"/>
      <c r="B274" s="11"/>
      <c r="D274" s="11"/>
      <c r="E274" s="13"/>
      <c r="F274" s="8"/>
      <c r="G274" s="8"/>
      <c r="H274" s="14"/>
      <c r="I274" s="14"/>
    </row>
    <row r="275" spans="1:9" x14ac:dyDescent="0.25">
      <c r="A275" s="11"/>
      <c r="B275" s="11"/>
      <c r="D275" s="11"/>
      <c r="E275" s="13"/>
      <c r="F275" s="8"/>
      <c r="G275" s="8"/>
      <c r="H275" s="14"/>
      <c r="I275" s="14"/>
    </row>
    <row r="276" spans="1:9" x14ac:dyDescent="0.25">
      <c r="A276" s="11"/>
      <c r="B276" s="11"/>
      <c r="D276" s="11"/>
      <c r="E276" s="13"/>
      <c r="F276" s="8"/>
      <c r="G276" s="8"/>
      <c r="H276" s="14"/>
      <c r="I276" s="14"/>
    </row>
    <row r="277" spans="1:9" x14ac:dyDescent="0.25">
      <c r="A277" s="11"/>
      <c r="B277" s="11"/>
      <c r="D277" s="11"/>
      <c r="E277" s="13"/>
      <c r="F277" s="8"/>
      <c r="G277" s="8"/>
      <c r="H277" s="14"/>
      <c r="I277" s="14"/>
    </row>
    <row r="278" spans="1:9" x14ac:dyDescent="0.25">
      <c r="A278" s="11"/>
      <c r="B278" s="11"/>
      <c r="D278" s="11"/>
      <c r="E278" s="13"/>
      <c r="F278" s="8"/>
      <c r="G278" s="8"/>
      <c r="H278" s="14"/>
      <c r="I278" s="14"/>
    </row>
    <row r="279" spans="1:9" x14ac:dyDescent="0.25">
      <c r="A279" s="11"/>
      <c r="B279" s="11"/>
      <c r="D279" s="11"/>
      <c r="E279" s="13"/>
      <c r="F279" s="8"/>
      <c r="G279" s="8"/>
      <c r="H279" s="14"/>
      <c r="I279" s="14"/>
    </row>
    <row r="280" spans="1:9" x14ac:dyDescent="0.25">
      <c r="A280" s="11"/>
      <c r="B280" s="11"/>
      <c r="D280" s="11"/>
      <c r="E280" s="13"/>
      <c r="F280" s="8"/>
      <c r="G280" s="8"/>
      <c r="H280" s="14"/>
      <c r="I280" s="14"/>
    </row>
    <row r="281" spans="1:9" x14ac:dyDescent="0.25">
      <c r="A281" s="11"/>
      <c r="B281" s="11"/>
      <c r="D281" s="11"/>
      <c r="E281" s="13"/>
      <c r="F281" s="8"/>
      <c r="G281" s="8"/>
      <c r="H281" s="14"/>
      <c r="I281" s="14"/>
    </row>
    <row r="282" spans="1:9" x14ac:dyDescent="0.25">
      <c r="A282" s="11"/>
      <c r="B282" s="11"/>
      <c r="D282" s="11"/>
      <c r="E282" s="13"/>
      <c r="F282" s="8"/>
      <c r="G282" s="8"/>
      <c r="H282" s="14"/>
      <c r="I282" s="14"/>
    </row>
    <row r="283" spans="1:9" x14ac:dyDescent="0.25">
      <c r="A283" s="11"/>
      <c r="B283" s="11"/>
      <c r="D283" s="11"/>
      <c r="E283" s="13"/>
      <c r="F283" s="8"/>
      <c r="G283" s="8"/>
      <c r="H283" s="14"/>
      <c r="I283" s="14"/>
    </row>
    <row r="284" spans="1:9" x14ac:dyDescent="0.25">
      <c r="A284" s="11"/>
      <c r="B284" s="11"/>
      <c r="D284" s="11"/>
      <c r="E284" s="13"/>
      <c r="F284" s="8"/>
      <c r="G284" s="8"/>
      <c r="H284" s="14"/>
      <c r="I284" s="14"/>
    </row>
    <row r="285" spans="1:9" x14ac:dyDescent="0.25">
      <c r="A285" s="11"/>
      <c r="B285" s="11"/>
      <c r="D285" s="11"/>
      <c r="E285" s="13"/>
      <c r="F285" s="8"/>
      <c r="G285" s="8"/>
      <c r="H285" s="14"/>
      <c r="I285" s="14"/>
    </row>
    <row r="286" spans="1:9" x14ac:dyDescent="0.25">
      <c r="A286" s="11"/>
      <c r="B286" s="11"/>
      <c r="D286" s="11"/>
      <c r="E286" s="13"/>
      <c r="F286" s="8"/>
      <c r="G286" s="8"/>
      <c r="H286" s="14"/>
      <c r="I286" s="14"/>
    </row>
    <row r="287" spans="1:9" x14ac:dyDescent="0.25">
      <c r="A287" s="11"/>
      <c r="B287" s="11"/>
      <c r="D287" s="11"/>
      <c r="E287" s="13"/>
      <c r="F287" s="8"/>
      <c r="G287" s="8"/>
      <c r="H287" s="14"/>
      <c r="I287" s="14"/>
    </row>
    <row r="288" spans="1:9" x14ac:dyDescent="0.25">
      <c r="A288" s="11"/>
      <c r="B288" s="11"/>
      <c r="D288" s="11"/>
      <c r="E288" s="13"/>
      <c r="F288" s="8"/>
      <c r="G288" s="8"/>
      <c r="H288" s="14"/>
      <c r="I288" s="14"/>
    </row>
    <row r="289" spans="1:9" x14ac:dyDescent="0.25">
      <c r="A289" s="11"/>
      <c r="B289" s="11"/>
      <c r="D289" s="11"/>
      <c r="E289" s="13"/>
      <c r="F289" s="8"/>
      <c r="G289" s="8"/>
      <c r="H289" s="14"/>
      <c r="I289" s="14"/>
    </row>
    <row r="290" spans="1:9" x14ac:dyDescent="0.25">
      <c r="A290" s="11"/>
      <c r="B290" s="11"/>
      <c r="D290" s="11"/>
      <c r="E290" s="13"/>
      <c r="F290" s="8"/>
      <c r="G290" s="8"/>
      <c r="H290" s="14"/>
      <c r="I290" s="14"/>
    </row>
    <row r="291" spans="1:9" x14ac:dyDescent="0.25">
      <c r="A291" s="11"/>
      <c r="B291" s="11"/>
      <c r="D291" s="11"/>
      <c r="E291" s="13"/>
      <c r="F291" s="8"/>
      <c r="G291" s="8"/>
      <c r="H291" s="14"/>
      <c r="I291" s="14"/>
    </row>
    <row r="292" spans="1:9" x14ac:dyDescent="0.25">
      <c r="A292" s="11"/>
      <c r="B292" s="11"/>
      <c r="D292" s="11"/>
      <c r="E292" s="13"/>
      <c r="F292" s="8"/>
      <c r="G292" s="8"/>
      <c r="H292" s="14"/>
      <c r="I292" s="14"/>
    </row>
    <row r="293" spans="1:9" x14ac:dyDescent="0.25">
      <c r="A293" s="11"/>
      <c r="B293" s="11"/>
      <c r="D293" s="11"/>
      <c r="E293" s="13"/>
      <c r="F293" s="8"/>
      <c r="G293" s="8"/>
      <c r="H293" s="14"/>
      <c r="I293" s="14"/>
    </row>
    <row r="294" spans="1:9" x14ac:dyDescent="0.25">
      <c r="A294" s="11"/>
      <c r="B294" s="11"/>
      <c r="D294" s="11"/>
      <c r="E294" s="13"/>
      <c r="F294" s="8"/>
      <c r="G294" s="8"/>
      <c r="H294" s="14"/>
      <c r="I294" s="14"/>
    </row>
    <row r="295" spans="1:9" x14ac:dyDescent="0.25">
      <c r="A295" s="11"/>
      <c r="B295" s="11"/>
      <c r="D295" s="11"/>
      <c r="E295" s="13"/>
      <c r="F295" s="8"/>
      <c r="G295" s="8"/>
      <c r="H295" s="14"/>
      <c r="I295" s="14"/>
    </row>
    <row r="296" spans="1:9" x14ac:dyDescent="0.25">
      <c r="A296" s="11"/>
      <c r="B296" s="11"/>
      <c r="D296" s="11"/>
      <c r="E296" s="13"/>
      <c r="F296" s="8"/>
      <c r="G296" s="8"/>
      <c r="H296" s="14"/>
      <c r="I296" s="14"/>
    </row>
    <row r="297" spans="1:9" x14ac:dyDescent="0.25">
      <c r="A297" s="11"/>
      <c r="B297" s="11"/>
      <c r="D297" s="11"/>
      <c r="E297" s="13"/>
      <c r="F297" s="8"/>
      <c r="G297" s="8"/>
      <c r="H297" s="14"/>
      <c r="I297" s="14"/>
    </row>
    <row r="298" spans="1:9" x14ac:dyDescent="0.25">
      <c r="A298" s="11"/>
      <c r="B298" s="11"/>
      <c r="D298" s="11"/>
      <c r="E298" s="13"/>
      <c r="F298" s="8"/>
      <c r="G298" s="8"/>
      <c r="H298" s="14"/>
      <c r="I298" s="14"/>
    </row>
    <row r="299" spans="1:9" x14ac:dyDescent="0.25">
      <c r="A299" s="11"/>
      <c r="B299" s="11"/>
      <c r="D299" s="11"/>
      <c r="E299" s="13"/>
      <c r="F299" s="8"/>
      <c r="G299" s="8"/>
      <c r="H299" s="14"/>
      <c r="I299" s="14"/>
    </row>
    <row r="300" spans="1:9" x14ac:dyDescent="0.25">
      <c r="A300" s="11"/>
      <c r="B300" s="11"/>
      <c r="D300" s="11"/>
      <c r="E300" s="13"/>
      <c r="F300" s="8"/>
      <c r="G300" s="8"/>
      <c r="H300" s="14"/>
      <c r="I300" s="14"/>
    </row>
    <row r="301" spans="1:9" x14ac:dyDescent="0.25">
      <c r="A301" s="11"/>
      <c r="B301" s="11"/>
      <c r="D301" s="11"/>
      <c r="E301" s="13"/>
      <c r="F301" s="8"/>
      <c r="G301" s="8"/>
      <c r="H301" s="14"/>
      <c r="I301" s="14"/>
    </row>
    <row r="302" spans="1:9" x14ac:dyDescent="0.25">
      <c r="A302" s="11"/>
      <c r="B302" s="11"/>
      <c r="D302" s="11"/>
      <c r="E302" s="13"/>
      <c r="F302" s="8"/>
      <c r="G302" s="8"/>
      <c r="H302" s="14"/>
      <c r="I302" s="14"/>
    </row>
    <row r="303" spans="1:9" x14ac:dyDescent="0.25">
      <c r="A303" s="11"/>
      <c r="B303" s="11"/>
      <c r="D303" s="11"/>
      <c r="E303" s="13"/>
      <c r="F303" s="8"/>
      <c r="G303" s="8"/>
      <c r="H303" s="14"/>
      <c r="I303" s="14"/>
    </row>
    <row r="304" spans="1:9" x14ac:dyDescent="0.25">
      <c r="A304" s="11"/>
      <c r="B304" s="11"/>
      <c r="D304" s="11"/>
      <c r="E304" s="13"/>
      <c r="F304" s="8"/>
      <c r="G304" s="8"/>
      <c r="H304" s="14"/>
      <c r="I304" s="14"/>
    </row>
    <row r="305" spans="1:9" x14ac:dyDescent="0.25">
      <c r="A305" s="11"/>
      <c r="B305" s="11"/>
      <c r="D305" s="11"/>
      <c r="E305" s="13"/>
      <c r="F305" s="8"/>
      <c r="G305" s="8"/>
      <c r="H305" s="14"/>
      <c r="I305" s="14"/>
    </row>
    <row r="306" spans="1:9" x14ac:dyDescent="0.25">
      <c r="A306" s="11"/>
      <c r="B306" s="11"/>
      <c r="D306" s="11"/>
      <c r="E306" s="13"/>
      <c r="F306" s="8"/>
      <c r="G306" s="8"/>
      <c r="H306" s="14"/>
      <c r="I306" s="14"/>
    </row>
    <row r="307" spans="1:9" x14ac:dyDescent="0.25">
      <c r="A307" s="11"/>
      <c r="B307" s="11"/>
      <c r="D307" s="11"/>
      <c r="E307" s="13"/>
      <c r="F307" s="8"/>
      <c r="G307" s="8"/>
      <c r="H307" s="14"/>
      <c r="I307" s="14"/>
    </row>
    <row r="308" spans="1:9" x14ac:dyDescent="0.25">
      <c r="A308" s="11"/>
      <c r="B308" s="11"/>
      <c r="D308" s="11"/>
      <c r="E308" s="13"/>
      <c r="F308" s="8"/>
      <c r="G308" s="8"/>
      <c r="H308" s="14"/>
      <c r="I308" s="14"/>
    </row>
    <row r="309" spans="1:9" x14ac:dyDescent="0.25">
      <c r="A309" s="11"/>
      <c r="B309" s="11"/>
      <c r="D309" s="11"/>
      <c r="E309" s="13"/>
      <c r="F309" s="8"/>
      <c r="G309" s="8"/>
      <c r="H309" s="14"/>
      <c r="I309" s="14"/>
    </row>
    <row r="310" spans="1:9" x14ac:dyDescent="0.25">
      <c r="A310" s="11"/>
      <c r="B310" s="11"/>
      <c r="D310" s="11"/>
      <c r="E310" s="13"/>
      <c r="F310" s="8"/>
      <c r="G310" s="8"/>
      <c r="H310" s="14"/>
      <c r="I310" s="14"/>
    </row>
    <row r="311" spans="1:9" x14ac:dyDescent="0.25">
      <c r="A311" s="11"/>
      <c r="B311" s="11"/>
      <c r="D311" s="11"/>
      <c r="E311" s="13"/>
      <c r="F311" s="8"/>
      <c r="G311" s="8"/>
      <c r="H311" s="14"/>
      <c r="I311" s="14"/>
    </row>
    <row r="312" spans="1:9" x14ac:dyDescent="0.25">
      <c r="A312" s="11"/>
      <c r="B312" s="11"/>
      <c r="D312" s="11"/>
      <c r="E312" s="13"/>
      <c r="F312" s="8"/>
      <c r="G312" s="8"/>
      <c r="H312" s="14"/>
      <c r="I312" s="14"/>
    </row>
    <row r="313" spans="1:9" x14ac:dyDescent="0.25">
      <c r="A313" s="11"/>
      <c r="B313" s="11"/>
      <c r="D313" s="11"/>
      <c r="E313" s="13"/>
      <c r="F313" s="8"/>
      <c r="G313" s="8"/>
      <c r="H313" s="14"/>
      <c r="I313" s="14"/>
    </row>
    <row r="314" spans="1:9" x14ac:dyDescent="0.25">
      <c r="A314" s="11"/>
      <c r="B314" s="11"/>
      <c r="D314" s="11"/>
      <c r="E314" s="13"/>
      <c r="F314" s="8"/>
      <c r="G314" s="8"/>
      <c r="H314" s="14"/>
      <c r="I314" s="14"/>
    </row>
    <row r="315" spans="1:9" x14ac:dyDescent="0.25">
      <c r="A315" s="11"/>
      <c r="B315" s="11"/>
      <c r="D315" s="11"/>
      <c r="E315" s="13"/>
      <c r="F315" s="8"/>
      <c r="G315" s="8"/>
      <c r="H315" s="14"/>
      <c r="I315" s="14"/>
    </row>
    <row r="316" spans="1:9" x14ac:dyDescent="0.25">
      <c r="A316" s="11"/>
      <c r="B316" s="11"/>
      <c r="D316" s="11"/>
      <c r="E316" s="13"/>
      <c r="F316" s="8"/>
      <c r="G316" s="8"/>
      <c r="H316" s="14"/>
      <c r="I316" s="14"/>
    </row>
    <row r="317" spans="1:9" x14ac:dyDescent="0.25">
      <c r="A317" s="11"/>
      <c r="B317" s="11"/>
      <c r="D317" s="11"/>
      <c r="E317" s="13"/>
      <c r="F317" s="8"/>
      <c r="G317" s="8"/>
      <c r="H317" s="14"/>
      <c r="I317" s="14"/>
    </row>
    <row r="318" spans="1:9" x14ac:dyDescent="0.25">
      <c r="A318" s="11"/>
      <c r="B318" s="11"/>
      <c r="D318" s="11"/>
      <c r="E318" s="13"/>
      <c r="F318" s="8"/>
      <c r="G318" s="8"/>
      <c r="H318" s="14"/>
      <c r="I318" s="14"/>
    </row>
    <row r="319" spans="1:9" x14ac:dyDescent="0.25">
      <c r="A319" s="11"/>
      <c r="B319" s="11"/>
      <c r="D319" s="11"/>
      <c r="E319" s="13"/>
      <c r="F319" s="8"/>
      <c r="G319" s="8"/>
      <c r="H319" s="14"/>
      <c r="I319" s="14"/>
    </row>
    <row r="320" spans="1:9" x14ac:dyDescent="0.25">
      <c r="A320" s="11"/>
      <c r="B320" s="11"/>
      <c r="D320" s="11"/>
      <c r="E320" s="13"/>
      <c r="F320" s="8"/>
      <c r="G320" s="8"/>
      <c r="H320" s="14"/>
      <c r="I320" s="14"/>
    </row>
    <row r="321" spans="1:9" x14ac:dyDescent="0.25">
      <c r="A321" s="11"/>
      <c r="B321" s="11"/>
      <c r="D321" s="11"/>
      <c r="E321" s="13"/>
      <c r="F321" s="8"/>
      <c r="G321" s="8"/>
      <c r="H321" s="14"/>
      <c r="I321" s="14"/>
    </row>
    <row r="322" spans="1:9" x14ac:dyDescent="0.25">
      <c r="A322" s="11"/>
      <c r="B322" s="11"/>
      <c r="D322" s="11"/>
      <c r="E322" s="13"/>
      <c r="F322" s="8"/>
      <c r="G322" s="8"/>
      <c r="H322" s="14"/>
      <c r="I322" s="14"/>
    </row>
    <row r="323" spans="1:9" x14ac:dyDescent="0.25">
      <c r="A323" s="11"/>
      <c r="B323" s="11"/>
      <c r="D323" s="11"/>
      <c r="E323" s="13"/>
      <c r="F323" s="8"/>
      <c r="G323" s="8"/>
      <c r="H323" s="14"/>
      <c r="I323" s="14"/>
    </row>
    <row r="324" spans="1:9" x14ac:dyDescent="0.25">
      <c r="A324" s="11"/>
      <c r="B324" s="11"/>
      <c r="D324" s="11"/>
      <c r="E324" s="13"/>
      <c r="F324" s="8"/>
      <c r="G324" s="8"/>
      <c r="H324" s="14"/>
      <c r="I324" s="14"/>
    </row>
    <row r="325" spans="1:9" x14ac:dyDescent="0.25">
      <c r="A325" s="11"/>
      <c r="B325" s="11"/>
      <c r="D325" s="11"/>
      <c r="E325" s="13"/>
      <c r="F325" s="8"/>
      <c r="G325" s="8"/>
      <c r="H325" s="14"/>
      <c r="I325" s="14"/>
    </row>
    <row r="326" spans="1:9" x14ac:dyDescent="0.25">
      <c r="A326" s="11"/>
      <c r="B326" s="11"/>
      <c r="D326" s="11"/>
      <c r="E326" s="13"/>
      <c r="F326" s="8"/>
      <c r="G326" s="8"/>
      <c r="H326" s="14"/>
      <c r="I326" s="14"/>
    </row>
    <row r="327" spans="1:9" x14ac:dyDescent="0.25">
      <c r="A327" s="11"/>
      <c r="B327" s="11"/>
      <c r="D327" s="11"/>
      <c r="E327" s="13"/>
      <c r="F327" s="8"/>
      <c r="G327" s="8"/>
      <c r="H327" s="14"/>
      <c r="I327" s="14"/>
    </row>
    <row r="328" spans="1:9" x14ac:dyDescent="0.25">
      <c r="A328" s="11"/>
      <c r="B328" s="11"/>
      <c r="D328" s="11"/>
      <c r="E328" s="13"/>
      <c r="F328" s="8"/>
      <c r="G328" s="8"/>
      <c r="H328" s="14"/>
      <c r="I328" s="14"/>
    </row>
    <row r="329" spans="1:9" x14ac:dyDescent="0.25">
      <c r="A329" s="11"/>
      <c r="B329" s="11"/>
      <c r="D329" s="11"/>
      <c r="E329" s="13"/>
      <c r="F329" s="8"/>
      <c r="G329" s="8"/>
      <c r="H329" s="14"/>
      <c r="I329" s="14"/>
    </row>
    <row r="330" spans="1:9" x14ac:dyDescent="0.25">
      <c r="A330" s="11"/>
      <c r="B330" s="11"/>
      <c r="D330" s="11"/>
      <c r="E330" s="13"/>
      <c r="F330" s="8"/>
      <c r="G330" s="8"/>
      <c r="H330" s="14"/>
      <c r="I330" s="14"/>
    </row>
    <row r="331" spans="1:9" x14ac:dyDescent="0.25">
      <c r="A331" s="11"/>
      <c r="B331" s="11"/>
      <c r="D331" s="11"/>
      <c r="E331" s="13"/>
      <c r="F331" s="8"/>
      <c r="G331" s="8"/>
      <c r="H331" s="14"/>
      <c r="I331" s="14"/>
    </row>
    <row r="332" spans="1:9" x14ac:dyDescent="0.25">
      <c r="A332" s="11"/>
      <c r="B332" s="11"/>
      <c r="D332" s="11"/>
      <c r="E332" s="13"/>
      <c r="F332" s="8"/>
      <c r="G332" s="8"/>
      <c r="H332" s="14"/>
      <c r="I332" s="14"/>
    </row>
    <row r="333" spans="1:9" x14ac:dyDescent="0.25">
      <c r="A333" s="11"/>
      <c r="B333" s="11"/>
      <c r="D333" s="11"/>
      <c r="E333" s="13"/>
      <c r="F333" s="8"/>
      <c r="G333" s="8"/>
      <c r="H333" s="14"/>
      <c r="I333" s="14"/>
    </row>
    <row r="334" spans="1:9" x14ac:dyDescent="0.25">
      <c r="A334" s="11"/>
      <c r="B334" s="11"/>
      <c r="D334" s="11"/>
      <c r="E334" s="13"/>
      <c r="F334" s="8"/>
      <c r="G334" s="8"/>
      <c r="H334" s="14"/>
      <c r="I334" s="14"/>
    </row>
    <row r="335" spans="1:9" x14ac:dyDescent="0.25">
      <c r="A335" s="11"/>
      <c r="B335" s="11"/>
      <c r="D335" s="11"/>
      <c r="E335" s="13"/>
      <c r="F335" s="8"/>
      <c r="G335" s="8"/>
      <c r="H335" s="14"/>
      <c r="I335" s="14"/>
    </row>
    <row r="336" spans="1:9" x14ac:dyDescent="0.25">
      <c r="A336" s="11"/>
      <c r="B336" s="11"/>
      <c r="D336" s="11"/>
      <c r="E336" s="13"/>
      <c r="F336" s="8"/>
      <c r="G336" s="8"/>
      <c r="H336" s="14"/>
      <c r="I336" s="14"/>
    </row>
    <row r="337" spans="1:9" x14ac:dyDescent="0.25">
      <c r="A337" s="11"/>
      <c r="B337" s="11"/>
      <c r="D337" s="11"/>
      <c r="E337" s="13"/>
      <c r="F337" s="8"/>
      <c r="G337" s="8"/>
      <c r="H337" s="14"/>
      <c r="I337" s="14"/>
    </row>
    <row r="338" spans="1:9" x14ac:dyDescent="0.25">
      <c r="A338" s="11"/>
      <c r="B338" s="11"/>
      <c r="D338" s="11"/>
      <c r="E338" s="13"/>
      <c r="F338" s="8"/>
      <c r="G338" s="8"/>
      <c r="H338" s="14"/>
      <c r="I338" s="14"/>
    </row>
    <row r="339" spans="1:9" x14ac:dyDescent="0.25">
      <c r="A339" s="11"/>
      <c r="B339" s="11"/>
      <c r="D339" s="11"/>
      <c r="E339" s="13"/>
      <c r="F339" s="8"/>
      <c r="G339" s="8"/>
      <c r="H339" s="14"/>
      <c r="I339" s="14"/>
    </row>
    <row r="340" spans="1:9" x14ac:dyDescent="0.25">
      <c r="A340" s="11"/>
      <c r="B340" s="11"/>
      <c r="D340" s="11"/>
      <c r="E340" s="13"/>
      <c r="F340" s="8"/>
      <c r="G340" s="8"/>
      <c r="H340" s="14"/>
      <c r="I340" s="14"/>
    </row>
    <row r="341" spans="1:9" x14ac:dyDescent="0.25">
      <c r="A341" s="11"/>
      <c r="B341" s="11"/>
      <c r="D341" s="11"/>
      <c r="E341" s="13"/>
      <c r="F341" s="8"/>
      <c r="G341" s="8"/>
      <c r="H341" s="14"/>
      <c r="I341" s="14"/>
    </row>
    <row r="342" spans="1:9" x14ac:dyDescent="0.25">
      <c r="A342" s="11"/>
      <c r="B342" s="11"/>
      <c r="D342" s="11"/>
      <c r="E342" s="13"/>
      <c r="F342" s="8"/>
      <c r="G342" s="8"/>
      <c r="H342" s="14"/>
      <c r="I342" s="14"/>
    </row>
    <row r="343" spans="1:9" x14ac:dyDescent="0.25">
      <c r="A343" s="11"/>
      <c r="B343" s="11"/>
      <c r="D343" s="11"/>
      <c r="E343" s="13"/>
      <c r="F343" s="8"/>
      <c r="G343" s="8"/>
      <c r="H343" s="14"/>
      <c r="I343" s="14"/>
    </row>
    <row r="344" spans="1:9" x14ac:dyDescent="0.25">
      <c r="A344" s="11"/>
      <c r="B344" s="11"/>
      <c r="D344" s="11"/>
      <c r="E344" s="13"/>
      <c r="F344" s="8"/>
      <c r="G344" s="8"/>
      <c r="H344" s="14"/>
      <c r="I344" s="14"/>
    </row>
    <row r="345" spans="1:9" x14ac:dyDescent="0.25">
      <c r="A345" s="11"/>
      <c r="B345" s="11"/>
      <c r="D345" s="11"/>
      <c r="E345" s="13"/>
      <c r="F345" s="8"/>
      <c r="G345" s="8"/>
      <c r="H345" s="14"/>
      <c r="I345" s="14"/>
    </row>
    <row r="346" spans="1:9" x14ac:dyDescent="0.25">
      <c r="A346" s="11"/>
      <c r="B346" s="11"/>
      <c r="D346" s="11"/>
      <c r="E346" s="13"/>
      <c r="F346" s="8"/>
      <c r="G346" s="8"/>
      <c r="H346" s="14"/>
      <c r="I346" s="14"/>
    </row>
    <row r="347" spans="1:9" x14ac:dyDescent="0.25">
      <c r="A347" s="11"/>
      <c r="B347" s="11"/>
      <c r="D347" s="11"/>
      <c r="E347" s="13"/>
      <c r="F347" s="8"/>
      <c r="G347" s="8"/>
      <c r="H347" s="14"/>
      <c r="I347" s="14"/>
    </row>
    <row r="348" spans="1:9" x14ac:dyDescent="0.25">
      <c r="A348" s="11"/>
      <c r="B348" s="11"/>
      <c r="D348" s="11"/>
      <c r="E348" s="13"/>
      <c r="F348" s="8"/>
      <c r="G348" s="8"/>
      <c r="H348" s="14"/>
      <c r="I348" s="14"/>
    </row>
    <row r="349" spans="1:9" x14ac:dyDescent="0.25">
      <c r="A349" s="11"/>
      <c r="B349" s="11"/>
      <c r="D349" s="11"/>
      <c r="E349" s="13"/>
      <c r="F349" s="8"/>
      <c r="G349" s="8"/>
      <c r="H349" s="14"/>
      <c r="I349" s="14"/>
    </row>
    <row r="350" spans="1:9" x14ac:dyDescent="0.25">
      <c r="A350" s="11"/>
      <c r="B350" s="11"/>
      <c r="D350" s="11"/>
      <c r="E350" s="13"/>
      <c r="F350" s="8"/>
      <c r="G350" s="8"/>
      <c r="H350" s="14"/>
      <c r="I350" s="14"/>
    </row>
    <row r="351" spans="1:9" x14ac:dyDescent="0.25">
      <c r="A351" s="11"/>
      <c r="B351" s="11"/>
      <c r="D351" s="11"/>
      <c r="E351" s="13"/>
      <c r="F351" s="8"/>
      <c r="G351" s="8"/>
      <c r="H351" s="14"/>
      <c r="I351" s="14"/>
    </row>
    <row r="352" spans="1:9" x14ac:dyDescent="0.25">
      <c r="A352" s="11"/>
      <c r="B352" s="11"/>
      <c r="D352" s="11"/>
      <c r="E352" s="13"/>
      <c r="F352" s="8"/>
      <c r="G352" s="8"/>
      <c r="H352" s="14"/>
      <c r="I352" s="14"/>
    </row>
    <row r="353" spans="1:9" x14ac:dyDescent="0.25">
      <c r="A353" s="11"/>
      <c r="B353" s="11"/>
      <c r="D353" s="11"/>
      <c r="E353" s="13"/>
      <c r="F353" s="8"/>
      <c r="G353" s="8"/>
      <c r="H353" s="14"/>
      <c r="I353" s="14"/>
    </row>
    <row r="354" spans="1:9" x14ac:dyDescent="0.25">
      <c r="A354" s="11"/>
      <c r="B354" s="11"/>
      <c r="D354" s="11"/>
      <c r="E354" s="13"/>
      <c r="F354" s="8"/>
      <c r="G354" s="8"/>
      <c r="H354" s="14"/>
      <c r="I354" s="14"/>
    </row>
    <row r="355" spans="1:9" x14ac:dyDescent="0.25">
      <c r="A355" s="11"/>
      <c r="B355" s="11"/>
      <c r="D355" s="11"/>
      <c r="E355" s="13"/>
      <c r="F355" s="8"/>
      <c r="G355" s="8"/>
      <c r="H355" s="14"/>
      <c r="I355" s="14"/>
    </row>
    <row r="356" spans="1:9" x14ac:dyDescent="0.25">
      <c r="A356" s="11"/>
      <c r="B356" s="11"/>
      <c r="D356" s="11"/>
      <c r="E356" s="13"/>
      <c r="F356" s="8"/>
      <c r="G356" s="8"/>
      <c r="H356" s="14"/>
      <c r="I356" s="14"/>
    </row>
    <row r="357" spans="1:9" x14ac:dyDescent="0.25">
      <c r="A357" s="11"/>
      <c r="B357" s="11"/>
      <c r="D357" s="11"/>
      <c r="E357" s="13"/>
      <c r="F357" s="8"/>
      <c r="G357" s="8"/>
      <c r="H357" s="14"/>
      <c r="I357" s="14"/>
    </row>
    <row r="358" spans="1:9" x14ac:dyDescent="0.25">
      <c r="A358" s="11"/>
      <c r="B358" s="11"/>
      <c r="D358" s="11"/>
      <c r="E358" s="13"/>
      <c r="F358" s="8"/>
      <c r="G358" s="8"/>
      <c r="H358" s="14"/>
      <c r="I358" s="14"/>
    </row>
    <row r="359" spans="1:9" x14ac:dyDescent="0.25">
      <c r="A359" s="11"/>
      <c r="B359" s="11"/>
      <c r="D359" s="11"/>
      <c r="E359" s="13"/>
      <c r="F359" s="8"/>
      <c r="G359" s="8"/>
      <c r="H359" s="14"/>
      <c r="I359" s="14"/>
    </row>
    <row r="360" spans="1:9" x14ac:dyDescent="0.25">
      <c r="A360" s="11"/>
      <c r="B360" s="11"/>
      <c r="D360" s="11"/>
      <c r="E360" s="13"/>
      <c r="F360" s="8"/>
      <c r="G360" s="8"/>
      <c r="H360" s="14"/>
      <c r="I360" s="14"/>
    </row>
    <row r="361" spans="1:9" x14ac:dyDescent="0.25">
      <c r="A361" s="11"/>
      <c r="B361" s="11"/>
      <c r="D361" s="11"/>
      <c r="E361" s="13"/>
      <c r="F361" s="8"/>
      <c r="G361" s="8"/>
      <c r="H361" s="14"/>
      <c r="I361" s="14"/>
    </row>
    <row r="362" spans="1:9" x14ac:dyDescent="0.25">
      <c r="A362" s="11"/>
      <c r="B362" s="11"/>
      <c r="D362" s="11"/>
      <c r="E362" s="13"/>
      <c r="F362" s="8"/>
      <c r="G362" s="8"/>
      <c r="H362" s="14"/>
      <c r="I362" s="14"/>
    </row>
    <row r="363" spans="1:9" x14ac:dyDescent="0.25">
      <c r="A363" s="11"/>
      <c r="B363" s="11"/>
      <c r="D363" s="11"/>
      <c r="E363" s="13"/>
      <c r="F363" s="8"/>
      <c r="G363" s="8"/>
      <c r="H363" s="14"/>
      <c r="I363" s="14"/>
    </row>
    <row r="364" spans="1:9" x14ac:dyDescent="0.25">
      <c r="A364" s="11"/>
      <c r="B364" s="11"/>
      <c r="D364" s="11"/>
      <c r="E364" s="13"/>
      <c r="F364" s="8"/>
      <c r="G364" s="8"/>
      <c r="H364" s="14"/>
      <c r="I364" s="14"/>
    </row>
    <row r="365" spans="1:9" x14ac:dyDescent="0.25">
      <c r="A365" s="11"/>
      <c r="B365" s="11"/>
      <c r="D365" s="11"/>
      <c r="E365" s="13"/>
      <c r="F365" s="8"/>
      <c r="G365" s="8"/>
      <c r="H365" s="14"/>
      <c r="I365" s="14"/>
    </row>
    <row r="366" spans="1:9" x14ac:dyDescent="0.25">
      <c r="A366" s="11"/>
      <c r="B366" s="11"/>
      <c r="D366" s="11"/>
      <c r="E366" s="13"/>
      <c r="F366" s="8"/>
      <c r="G366" s="8"/>
      <c r="H366" s="14"/>
      <c r="I366" s="14"/>
    </row>
    <row r="367" spans="1:9" x14ac:dyDescent="0.25">
      <c r="A367" s="11"/>
      <c r="B367" s="11"/>
      <c r="D367" s="11"/>
      <c r="E367" s="13"/>
      <c r="F367" s="8"/>
      <c r="G367" s="8"/>
      <c r="H367" s="14"/>
      <c r="I367" s="14"/>
    </row>
    <row r="368" spans="1:9" x14ac:dyDescent="0.25">
      <c r="A368" s="11"/>
      <c r="B368" s="11"/>
      <c r="D368" s="11"/>
      <c r="E368" s="13"/>
      <c r="F368" s="8"/>
      <c r="G368" s="8"/>
      <c r="H368" s="14"/>
      <c r="I368" s="14"/>
    </row>
    <row r="369" spans="1:9" x14ac:dyDescent="0.25">
      <c r="A369" s="11"/>
      <c r="B369" s="11"/>
      <c r="D369" s="11"/>
      <c r="E369" s="13"/>
      <c r="F369" s="8"/>
      <c r="G369" s="8"/>
      <c r="H369" s="14"/>
      <c r="I369" s="14"/>
    </row>
    <row r="370" spans="1:9" x14ac:dyDescent="0.25">
      <c r="A370" s="11"/>
      <c r="B370" s="11"/>
      <c r="D370" s="11"/>
      <c r="E370" s="13"/>
      <c r="F370" s="8"/>
      <c r="G370" s="8"/>
      <c r="H370" s="14"/>
      <c r="I370" s="14"/>
    </row>
    <row r="371" spans="1:9" x14ac:dyDescent="0.25">
      <c r="A371" s="11"/>
      <c r="B371" s="11"/>
      <c r="D371" s="11"/>
      <c r="E371" s="13"/>
      <c r="F371" s="8"/>
      <c r="G371" s="8"/>
      <c r="H371" s="14"/>
      <c r="I371" s="14"/>
    </row>
    <row r="372" spans="1:9" x14ac:dyDescent="0.25">
      <c r="A372" s="11"/>
      <c r="B372" s="11"/>
      <c r="D372" s="11"/>
      <c r="E372" s="13"/>
      <c r="F372" s="8"/>
      <c r="G372" s="8"/>
      <c r="H372" s="14"/>
      <c r="I372" s="14"/>
    </row>
    <row r="373" spans="1:9" x14ac:dyDescent="0.25">
      <c r="A373" s="11"/>
      <c r="B373" s="11"/>
      <c r="D373" s="11"/>
      <c r="E373" s="13"/>
      <c r="F373" s="8"/>
      <c r="G373" s="8"/>
      <c r="H373" s="14"/>
      <c r="I373" s="14"/>
    </row>
    <row r="374" spans="1:9" x14ac:dyDescent="0.25">
      <c r="A374" s="11"/>
      <c r="B374" s="11"/>
      <c r="D374" s="11"/>
      <c r="E374" s="13"/>
      <c r="F374" s="8"/>
      <c r="G374" s="8"/>
      <c r="H374" s="14"/>
      <c r="I374" s="14"/>
    </row>
    <row r="375" spans="1:9" x14ac:dyDescent="0.25">
      <c r="A375" s="11"/>
      <c r="B375" s="11"/>
      <c r="D375" s="11"/>
      <c r="E375" s="13"/>
      <c r="F375" s="8"/>
      <c r="G375" s="8"/>
      <c r="H375" s="14"/>
      <c r="I375" s="14"/>
    </row>
    <row r="376" spans="1:9" x14ac:dyDescent="0.25">
      <c r="A376" s="11"/>
      <c r="B376" s="11"/>
      <c r="D376" s="11"/>
      <c r="E376" s="13"/>
      <c r="F376" s="8"/>
      <c r="G376" s="8"/>
      <c r="H376" s="14"/>
      <c r="I376" s="14"/>
    </row>
    <row r="377" spans="1:9" x14ac:dyDescent="0.25">
      <c r="A377" s="11"/>
      <c r="B377" s="11"/>
      <c r="D377" s="11"/>
      <c r="E377" s="13"/>
      <c r="F377" s="8"/>
      <c r="G377" s="8"/>
      <c r="H377" s="14"/>
      <c r="I377" s="14"/>
    </row>
    <row r="378" spans="1:9" x14ac:dyDescent="0.25">
      <c r="A378" s="11"/>
      <c r="B378" s="11"/>
      <c r="D378" s="11"/>
      <c r="E378" s="13"/>
      <c r="F378" s="8"/>
      <c r="G378" s="8"/>
      <c r="H378" s="14"/>
      <c r="I378" s="14"/>
    </row>
    <row r="379" spans="1:9" x14ac:dyDescent="0.25">
      <c r="A379" s="11"/>
      <c r="B379" s="11"/>
      <c r="D379" s="11"/>
      <c r="E379" s="13"/>
      <c r="F379" s="8"/>
      <c r="G379" s="8"/>
      <c r="H379" s="14"/>
      <c r="I379" s="14"/>
    </row>
    <row r="380" spans="1:9" x14ac:dyDescent="0.25">
      <c r="A380" s="11"/>
      <c r="B380" s="11"/>
      <c r="D380" s="11"/>
      <c r="E380" s="13"/>
      <c r="F380" s="8"/>
      <c r="G380" s="8"/>
      <c r="H380" s="14"/>
      <c r="I380" s="14"/>
    </row>
    <row r="381" spans="1:9" x14ac:dyDescent="0.25">
      <c r="A381" s="11"/>
      <c r="B381" s="11"/>
      <c r="D381" s="11"/>
      <c r="E381" s="13"/>
      <c r="F381" s="8"/>
      <c r="G381" s="8"/>
      <c r="H381" s="14"/>
      <c r="I381" s="14"/>
    </row>
    <row r="382" spans="1:9" x14ac:dyDescent="0.25">
      <c r="A382" s="11"/>
      <c r="B382" s="11"/>
      <c r="D382" s="11"/>
      <c r="E382" s="13"/>
      <c r="F382" s="8"/>
      <c r="G382" s="8"/>
      <c r="H382" s="14"/>
      <c r="I382" s="14"/>
    </row>
    <row r="383" spans="1:9" x14ac:dyDescent="0.25">
      <c r="A383" s="11"/>
      <c r="B383" s="11"/>
      <c r="D383" s="11"/>
      <c r="E383" s="13"/>
      <c r="F383" s="8"/>
      <c r="G383" s="8"/>
      <c r="H383" s="14"/>
      <c r="I383" s="14"/>
    </row>
    <row r="384" spans="1:9" x14ac:dyDescent="0.25">
      <c r="A384" s="11"/>
      <c r="B384" s="11"/>
      <c r="D384" s="11"/>
      <c r="E384" s="13"/>
      <c r="F384" s="8"/>
      <c r="G384" s="8"/>
      <c r="H384" s="14"/>
      <c r="I384" s="14"/>
    </row>
    <row r="385" spans="1:9" x14ac:dyDescent="0.25">
      <c r="A385" s="11"/>
      <c r="B385" s="11"/>
      <c r="D385" s="11"/>
      <c r="E385" s="13"/>
      <c r="F385" s="8"/>
      <c r="G385" s="8"/>
      <c r="H385" s="14"/>
      <c r="I385" s="14"/>
    </row>
    <row r="386" spans="1:9" x14ac:dyDescent="0.25">
      <c r="A386" s="11"/>
      <c r="B386" s="11"/>
      <c r="D386" s="11"/>
      <c r="E386" s="13"/>
      <c r="F386" s="8"/>
      <c r="G386" s="8"/>
      <c r="H386" s="14"/>
      <c r="I386" s="14"/>
    </row>
    <row r="387" spans="1:9" x14ac:dyDescent="0.25">
      <c r="A387" s="11"/>
      <c r="B387" s="11"/>
      <c r="D387" s="11"/>
      <c r="E387" s="13"/>
      <c r="F387" s="8"/>
      <c r="G387" s="8"/>
      <c r="H387" s="14"/>
      <c r="I387" s="14"/>
    </row>
    <row r="388" spans="1:9" x14ac:dyDescent="0.25">
      <c r="A388" s="11"/>
      <c r="B388" s="11"/>
      <c r="D388" s="11"/>
      <c r="E388" s="13"/>
      <c r="F388" s="8"/>
      <c r="G388" s="8"/>
      <c r="H388" s="14"/>
      <c r="I388" s="14"/>
    </row>
    <row r="389" spans="1:9" x14ac:dyDescent="0.25">
      <c r="A389" s="11"/>
      <c r="B389" s="11"/>
      <c r="D389" s="11"/>
      <c r="E389" s="13"/>
      <c r="F389" s="8"/>
      <c r="G389" s="8"/>
      <c r="H389" s="14"/>
      <c r="I389" s="14"/>
    </row>
    <row r="390" spans="1:9" x14ac:dyDescent="0.25">
      <c r="A390" s="11"/>
      <c r="B390" s="11"/>
      <c r="D390" s="11"/>
      <c r="E390" s="13"/>
      <c r="F390" s="8"/>
      <c r="G390" s="8"/>
      <c r="H390" s="14"/>
      <c r="I390" s="14"/>
    </row>
    <row r="391" spans="1:9" x14ac:dyDescent="0.25">
      <c r="A391" s="11"/>
      <c r="B391" s="11"/>
      <c r="D391" s="11"/>
      <c r="E391" s="13"/>
      <c r="F391" s="8"/>
      <c r="G391" s="8"/>
      <c r="H391" s="14"/>
      <c r="I391" s="14"/>
    </row>
    <row r="392" spans="1:9" x14ac:dyDescent="0.25">
      <c r="A392" s="11"/>
      <c r="B392" s="11"/>
      <c r="D392" s="11"/>
      <c r="E392" s="13"/>
      <c r="F392" s="8"/>
      <c r="G392" s="8"/>
      <c r="H392" s="14"/>
      <c r="I392" s="14"/>
    </row>
    <row r="393" spans="1:9" x14ac:dyDescent="0.25">
      <c r="A393" s="11"/>
      <c r="B393" s="11"/>
      <c r="D393" s="11"/>
      <c r="E393" s="13"/>
      <c r="F393" s="8"/>
      <c r="G393" s="8"/>
      <c r="H393" s="14"/>
      <c r="I393" s="14"/>
    </row>
    <row r="394" spans="1:9" x14ac:dyDescent="0.25">
      <c r="A394" s="11"/>
      <c r="B394" s="11"/>
      <c r="D394" s="11"/>
      <c r="E394" s="13"/>
      <c r="F394" s="8"/>
      <c r="G394" s="8"/>
      <c r="H394" s="14"/>
      <c r="I394" s="14"/>
    </row>
    <row r="395" spans="1:9" x14ac:dyDescent="0.25">
      <c r="A395" s="11"/>
      <c r="B395" s="11"/>
      <c r="D395" s="11"/>
      <c r="E395" s="13"/>
      <c r="F395" s="8"/>
      <c r="G395" s="8"/>
      <c r="H395" s="14"/>
      <c r="I395" s="14"/>
    </row>
    <row r="396" spans="1:9" x14ac:dyDescent="0.25">
      <c r="A396" s="11"/>
      <c r="B396" s="11"/>
      <c r="D396" s="11"/>
      <c r="E396" s="13"/>
      <c r="F396" s="8"/>
      <c r="G396" s="8"/>
      <c r="H396" s="14"/>
      <c r="I396" s="14"/>
    </row>
    <row r="397" spans="1:9" x14ac:dyDescent="0.25">
      <c r="A397" s="11"/>
      <c r="B397" s="11"/>
      <c r="D397" s="11"/>
      <c r="E397" s="13"/>
      <c r="F397" s="8"/>
      <c r="G397" s="8"/>
      <c r="H397" s="14"/>
      <c r="I397" s="14"/>
    </row>
    <row r="398" spans="1:9" x14ac:dyDescent="0.25">
      <c r="A398" s="11"/>
      <c r="B398" s="11"/>
      <c r="D398" s="11"/>
      <c r="E398" s="13"/>
      <c r="F398" s="8"/>
      <c r="G398" s="8"/>
      <c r="H398" s="14"/>
      <c r="I398" s="14"/>
    </row>
    <row r="399" spans="1:9" x14ac:dyDescent="0.25">
      <c r="A399" s="11"/>
      <c r="B399" s="11"/>
      <c r="D399" s="11"/>
      <c r="E399" s="13"/>
      <c r="F399" s="8"/>
      <c r="G399" s="8"/>
      <c r="H399" s="14"/>
      <c r="I399" s="14"/>
    </row>
    <row r="400" spans="1:9" x14ac:dyDescent="0.25">
      <c r="A400" s="11"/>
      <c r="B400" s="11"/>
      <c r="D400" s="11"/>
      <c r="E400" s="13"/>
      <c r="F400" s="8"/>
      <c r="G400" s="8"/>
      <c r="H400" s="14"/>
      <c r="I400" s="14"/>
    </row>
    <row r="401" spans="1:9" x14ac:dyDescent="0.25">
      <c r="A401" s="11"/>
      <c r="B401" s="11"/>
      <c r="D401" s="11"/>
      <c r="E401" s="13"/>
      <c r="F401" s="8"/>
      <c r="G401" s="8"/>
      <c r="H401" s="14"/>
      <c r="I401" s="14"/>
    </row>
    <row r="402" spans="1:9" x14ac:dyDescent="0.25">
      <c r="A402" s="11"/>
      <c r="B402" s="11"/>
      <c r="D402" s="11"/>
      <c r="E402" s="13"/>
      <c r="F402" s="8"/>
      <c r="G402" s="8"/>
      <c r="H402" s="14"/>
      <c r="I402" s="14"/>
    </row>
    <row r="403" spans="1:9" x14ac:dyDescent="0.25">
      <c r="A403" s="11"/>
      <c r="B403" s="11"/>
      <c r="D403" s="11"/>
      <c r="E403" s="13"/>
      <c r="F403" s="8"/>
      <c r="G403" s="8"/>
      <c r="H403" s="14"/>
      <c r="I403" s="14"/>
    </row>
    <row r="404" spans="1:9" x14ac:dyDescent="0.25">
      <c r="A404" s="11"/>
      <c r="B404" s="11"/>
      <c r="D404" s="11"/>
      <c r="E404" s="13"/>
      <c r="F404" s="8"/>
      <c r="G404" s="8"/>
      <c r="H404" s="14"/>
      <c r="I404" s="14"/>
    </row>
    <row r="405" spans="1:9" x14ac:dyDescent="0.25">
      <c r="A405" s="11"/>
      <c r="B405" s="11"/>
      <c r="D405" s="11"/>
      <c r="E405" s="13"/>
      <c r="F405" s="8"/>
      <c r="G405" s="8"/>
      <c r="H405" s="14"/>
      <c r="I405" s="14"/>
    </row>
    <row r="406" spans="1:9" x14ac:dyDescent="0.25">
      <c r="A406" s="11"/>
      <c r="B406" s="11"/>
      <c r="D406" s="11"/>
      <c r="E406" s="13"/>
      <c r="F406" s="8"/>
      <c r="G406" s="8"/>
      <c r="H406" s="14"/>
      <c r="I406" s="14"/>
    </row>
    <row r="407" spans="1:9" x14ac:dyDescent="0.25">
      <c r="A407" s="11"/>
      <c r="B407" s="11"/>
      <c r="D407" s="11"/>
      <c r="E407" s="13"/>
      <c r="F407" s="8"/>
      <c r="G407" s="8"/>
      <c r="H407" s="14"/>
      <c r="I407" s="14"/>
    </row>
    <row r="408" spans="1:9" x14ac:dyDescent="0.25">
      <c r="A408" s="11"/>
      <c r="B408" s="11"/>
      <c r="D408" s="11"/>
      <c r="E408" s="13"/>
      <c r="F408" s="8"/>
      <c r="G408" s="8"/>
      <c r="H408" s="14"/>
      <c r="I408" s="14"/>
    </row>
    <row r="409" spans="1:9" x14ac:dyDescent="0.25">
      <c r="A409" s="11"/>
      <c r="B409" s="11"/>
      <c r="D409" s="11"/>
      <c r="E409" s="13"/>
      <c r="F409" s="8"/>
      <c r="G409" s="8"/>
      <c r="H409" s="14"/>
      <c r="I409" s="14"/>
    </row>
    <row r="410" spans="1:9" x14ac:dyDescent="0.25">
      <c r="A410" s="11"/>
      <c r="B410" s="11"/>
      <c r="D410" s="11"/>
      <c r="E410" s="13"/>
      <c r="F410" s="8"/>
      <c r="G410" s="8"/>
      <c r="H410" s="14"/>
      <c r="I410" s="14"/>
    </row>
    <row r="411" spans="1:9" x14ac:dyDescent="0.25">
      <c r="A411" s="11"/>
      <c r="B411" s="11"/>
      <c r="D411" s="11"/>
      <c r="E411" s="13"/>
      <c r="F411" s="8"/>
      <c r="G411" s="8"/>
      <c r="H411" s="14"/>
      <c r="I411" s="14"/>
    </row>
    <row r="412" spans="1:9" x14ac:dyDescent="0.25">
      <c r="A412" s="11"/>
      <c r="B412" s="11"/>
      <c r="D412" s="11"/>
      <c r="E412" s="13"/>
      <c r="F412" s="8"/>
      <c r="G412" s="8"/>
      <c r="H412" s="14"/>
      <c r="I412" s="14"/>
    </row>
    <row r="413" spans="1:9" x14ac:dyDescent="0.25">
      <c r="A413" s="11"/>
      <c r="B413" s="11"/>
      <c r="D413" s="11"/>
      <c r="E413" s="13"/>
      <c r="F413" s="8"/>
      <c r="G413" s="8"/>
      <c r="H413" s="14"/>
      <c r="I413" s="14"/>
    </row>
    <row r="414" spans="1:9" x14ac:dyDescent="0.25">
      <c r="A414" s="11"/>
      <c r="B414" s="11"/>
      <c r="D414" s="11"/>
      <c r="E414" s="13"/>
      <c r="F414" s="8"/>
      <c r="G414" s="8"/>
      <c r="H414" s="14"/>
      <c r="I414" s="14"/>
    </row>
    <row r="415" spans="1:9" x14ac:dyDescent="0.25">
      <c r="A415" s="11"/>
      <c r="B415" s="11"/>
      <c r="D415" s="11"/>
      <c r="E415" s="13"/>
      <c r="F415" s="8"/>
      <c r="G415" s="8"/>
      <c r="H415" s="14"/>
      <c r="I415" s="14"/>
    </row>
    <row r="416" spans="1:9" x14ac:dyDescent="0.25">
      <c r="A416" s="11"/>
      <c r="B416" s="11"/>
      <c r="D416" s="11"/>
      <c r="E416" s="13"/>
      <c r="F416" s="8"/>
      <c r="G416" s="8"/>
      <c r="H416" s="14"/>
      <c r="I416" s="14"/>
    </row>
    <row r="417" spans="1:9" x14ac:dyDescent="0.25">
      <c r="A417" s="11"/>
      <c r="B417" s="11"/>
      <c r="D417" s="11"/>
      <c r="E417" s="13"/>
      <c r="F417" s="8"/>
      <c r="G417" s="8"/>
      <c r="H417" s="14"/>
      <c r="I417" s="14"/>
    </row>
    <row r="418" spans="1:9" x14ac:dyDescent="0.25">
      <c r="A418" s="11"/>
      <c r="B418" s="11"/>
      <c r="D418" s="11"/>
      <c r="E418" s="13"/>
      <c r="F418" s="8"/>
      <c r="G418" s="8"/>
      <c r="H418" s="14"/>
      <c r="I418" s="14"/>
    </row>
    <row r="419" spans="1:9" x14ac:dyDescent="0.25">
      <c r="A419" s="11"/>
      <c r="B419" s="11"/>
      <c r="D419" s="11"/>
      <c r="E419" s="13"/>
      <c r="F419" s="8"/>
      <c r="G419" s="8"/>
      <c r="H419" s="14"/>
      <c r="I419" s="14"/>
    </row>
    <row r="420" spans="1:9" x14ac:dyDescent="0.25">
      <c r="A420" s="11"/>
      <c r="B420" s="11"/>
      <c r="D420" s="11"/>
      <c r="E420" s="13"/>
      <c r="F420" s="8"/>
      <c r="G420" s="8"/>
      <c r="H420" s="14"/>
      <c r="I420" s="14"/>
    </row>
    <row r="421" spans="1:9" x14ac:dyDescent="0.25">
      <c r="A421" s="11"/>
      <c r="B421" s="11"/>
      <c r="D421" s="11"/>
      <c r="E421" s="13"/>
      <c r="F421" s="8"/>
      <c r="G421" s="8"/>
      <c r="H421" s="14"/>
      <c r="I421" s="14"/>
    </row>
    <row r="422" spans="1:9" x14ac:dyDescent="0.25">
      <c r="A422" s="11"/>
      <c r="B422" s="11"/>
      <c r="D422" s="11"/>
      <c r="E422" s="13"/>
      <c r="F422" s="8"/>
      <c r="G422" s="8"/>
      <c r="H422" s="14"/>
      <c r="I422" s="14"/>
    </row>
    <row r="423" spans="1:9" x14ac:dyDescent="0.25">
      <c r="A423" s="11"/>
      <c r="B423" s="11"/>
      <c r="D423" s="11"/>
      <c r="E423" s="13"/>
      <c r="F423" s="8"/>
      <c r="G423" s="8"/>
      <c r="H423" s="14"/>
      <c r="I423" s="14"/>
    </row>
    <row r="424" spans="1:9" x14ac:dyDescent="0.25">
      <c r="A424" s="11"/>
      <c r="B424" s="11"/>
      <c r="D424" s="11"/>
      <c r="E424" s="13"/>
      <c r="F424" s="8"/>
      <c r="G424" s="8"/>
      <c r="H424" s="14"/>
      <c r="I424" s="14"/>
    </row>
    <row r="425" spans="1:9" x14ac:dyDescent="0.25">
      <c r="A425" s="11"/>
      <c r="B425" s="11"/>
      <c r="D425" s="11"/>
      <c r="E425" s="13"/>
      <c r="F425" s="8"/>
      <c r="G425" s="8"/>
      <c r="H425" s="14"/>
      <c r="I425" s="14"/>
    </row>
    <row r="426" spans="1:9" x14ac:dyDescent="0.25">
      <c r="A426" s="11"/>
      <c r="B426" s="11"/>
      <c r="D426" s="11"/>
      <c r="E426" s="13"/>
      <c r="F426" s="8"/>
      <c r="G426" s="8"/>
      <c r="H426" s="14"/>
      <c r="I426" s="14"/>
    </row>
    <row r="427" spans="1:9" x14ac:dyDescent="0.25">
      <c r="A427" s="11"/>
      <c r="B427" s="11"/>
      <c r="D427" s="11"/>
      <c r="E427" s="13"/>
      <c r="F427" s="8"/>
      <c r="G427" s="8"/>
      <c r="H427" s="14"/>
      <c r="I427" s="14"/>
    </row>
    <row r="428" spans="1:9" x14ac:dyDescent="0.25">
      <c r="A428" s="11"/>
      <c r="B428" s="11"/>
      <c r="D428" s="11"/>
      <c r="E428" s="13"/>
      <c r="F428" s="8"/>
      <c r="G428" s="8"/>
      <c r="H428" s="14"/>
      <c r="I428" s="14"/>
    </row>
    <row r="429" spans="1:9" x14ac:dyDescent="0.25">
      <c r="A429" s="11"/>
      <c r="B429" s="11"/>
      <c r="D429" s="11"/>
      <c r="E429" s="13"/>
      <c r="F429" s="8"/>
      <c r="G429" s="8"/>
      <c r="H429" s="14"/>
      <c r="I429" s="14"/>
    </row>
    <row r="430" spans="1:9" x14ac:dyDescent="0.25">
      <c r="A430" s="11"/>
      <c r="B430" s="11"/>
      <c r="D430" s="11"/>
      <c r="E430" s="13"/>
      <c r="F430" s="8"/>
      <c r="G430" s="8"/>
      <c r="H430" s="14"/>
      <c r="I430" s="14"/>
    </row>
    <row r="431" spans="1:9" x14ac:dyDescent="0.25">
      <c r="A431" s="11"/>
      <c r="B431" s="11"/>
      <c r="D431" s="11"/>
      <c r="E431" s="13"/>
      <c r="F431" s="8"/>
      <c r="G431" s="8"/>
      <c r="H431" s="14"/>
      <c r="I431" s="14"/>
    </row>
    <row r="432" spans="1:9" x14ac:dyDescent="0.25">
      <c r="A432" s="11"/>
      <c r="B432" s="11"/>
      <c r="D432" s="11"/>
      <c r="E432" s="13"/>
      <c r="F432" s="8"/>
      <c r="G432" s="8"/>
      <c r="H432" s="14"/>
      <c r="I432" s="14"/>
    </row>
    <row r="433" spans="1:9" x14ac:dyDescent="0.25">
      <c r="A433" s="11"/>
      <c r="B433" s="11"/>
      <c r="D433" s="11"/>
      <c r="E433" s="13"/>
      <c r="F433" s="8"/>
      <c r="G433" s="8"/>
      <c r="H433" s="14"/>
      <c r="I433" s="14"/>
    </row>
    <row r="434" spans="1:9" x14ac:dyDescent="0.25">
      <c r="A434" s="11"/>
      <c r="B434" s="11"/>
      <c r="D434" s="11"/>
      <c r="E434" s="13"/>
      <c r="F434" s="8"/>
      <c r="G434" s="8"/>
      <c r="H434" s="14"/>
      <c r="I434" s="14"/>
    </row>
    <row r="435" spans="1:9" x14ac:dyDescent="0.25">
      <c r="A435" s="11"/>
      <c r="B435" s="11"/>
      <c r="D435" s="11"/>
      <c r="E435" s="13"/>
      <c r="F435" s="8"/>
      <c r="G435" s="8"/>
      <c r="H435" s="14"/>
      <c r="I435" s="14"/>
    </row>
    <row r="436" spans="1:9" x14ac:dyDescent="0.25">
      <c r="A436" s="11"/>
      <c r="B436" s="11"/>
      <c r="D436" s="11"/>
      <c r="E436" s="13"/>
      <c r="F436" s="8"/>
      <c r="G436" s="8"/>
      <c r="H436" s="14"/>
      <c r="I436" s="14"/>
    </row>
    <row r="437" spans="1:9" x14ac:dyDescent="0.25">
      <c r="A437" s="11"/>
      <c r="B437" s="11"/>
      <c r="D437" s="11"/>
      <c r="E437" s="13"/>
      <c r="F437" s="8"/>
      <c r="G437" s="8"/>
      <c r="H437" s="14"/>
      <c r="I437" s="14"/>
    </row>
    <row r="438" spans="1:9" x14ac:dyDescent="0.25">
      <c r="A438" s="11"/>
      <c r="B438" s="11"/>
      <c r="D438" s="11"/>
      <c r="E438" s="13"/>
      <c r="F438" s="8"/>
      <c r="G438" s="8"/>
      <c r="H438" s="14"/>
      <c r="I438" s="14"/>
    </row>
    <row r="439" spans="1:9" x14ac:dyDescent="0.25">
      <c r="A439" s="11"/>
      <c r="B439" s="11"/>
      <c r="D439" s="11"/>
      <c r="E439" s="13"/>
      <c r="F439" s="8"/>
      <c r="G439" s="8"/>
      <c r="H439" s="14"/>
      <c r="I439" s="14"/>
    </row>
    <row r="440" spans="1:9" x14ac:dyDescent="0.25">
      <c r="A440" s="11"/>
      <c r="B440" s="11"/>
      <c r="D440" s="11"/>
      <c r="E440" s="13"/>
      <c r="F440" s="8"/>
      <c r="G440" s="8"/>
      <c r="H440" s="14"/>
      <c r="I440" s="14"/>
    </row>
    <row r="441" spans="1:9" x14ac:dyDescent="0.25">
      <c r="A441" s="11"/>
      <c r="B441" s="11"/>
      <c r="D441" s="11"/>
      <c r="E441" s="13"/>
      <c r="F441" s="8"/>
      <c r="G441" s="8"/>
      <c r="H441" s="14"/>
      <c r="I441" s="14"/>
    </row>
    <row r="442" spans="1:9" x14ac:dyDescent="0.25">
      <c r="A442" s="11"/>
      <c r="B442" s="11"/>
      <c r="D442" s="11"/>
      <c r="E442" s="13"/>
      <c r="F442" s="8"/>
      <c r="G442" s="8"/>
      <c r="H442" s="14"/>
      <c r="I442" s="14"/>
    </row>
    <row r="443" spans="1:9" x14ac:dyDescent="0.25">
      <c r="A443" s="11"/>
      <c r="B443" s="11"/>
      <c r="D443" s="11"/>
      <c r="E443" s="13"/>
      <c r="F443" s="8"/>
      <c r="G443" s="8"/>
      <c r="H443" s="14"/>
      <c r="I443" s="14"/>
    </row>
    <row r="444" spans="1:9" x14ac:dyDescent="0.25">
      <c r="A444" s="11"/>
      <c r="B444" s="11"/>
      <c r="D444" s="11"/>
      <c r="E444" s="13"/>
      <c r="F444" s="8"/>
      <c r="G444" s="8"/>
      <c r="H444" s="14"/>
      <c r="I444" s="14"/>
    </row>
    <row r="445" spans="1:9" x14ac:dyDescent="0.25">
      <c r="A445" s="11"/>
      <c r="B445" s="11"/>
      <c r="D445" s="11"/>
      <c r="E445" s="13"/>
      <c r="F445" s="8"/>
      <c r="G445" s="8"/>
      <c r="H445" s="14"/>
      <c r="I445" s="14"/>
    </row>
    <row r="446" spans="1:9" x14ac:dyDescent="0.25">
      <c r="A446" s="11"/>
      <c r="B446" s="11"/>
      <c r="D446" s="11"/>
      <c r="E446" s="13"/>
      <c r="F446" s="8"/>
      <c r="G446" s="8"/>
      <c r="H446" s="14"/>
      <c r="I446" s="14"/>
    </row>
    <row r="447" spans="1:9" x14ac:dyDescent="0.25">
      <c r="A447" s="11"/>
      <c r="B447" s="11"/>
      <c r="D447" s="11"/>
      <c r="E447" s="13"/>
      <c r="F447" s="8"/>
      <c r="G447" s="8"/>
      <c r="H447" s="14"/>
      <c r="I447" s="14"/>
    </row>
    <row r="448" spans="1:9" x14ac:dyDescent="0.25">
      <c r="A448" s="11"/>
      <c r="B448" s="11"/>
      <c r="D448" s="11"/>
      <c r="E448" s="13"/>
      <c r="F448" s="8"/>
      <c r="G448" s="8"/>
      <c r="H448" s="14"/>
      <c r="I448" s="14"/>
    </row>
    <row r="449" spans="1:9" x14ac:dyDescent="0.25">
      <c r="A449" s="11"/>
      <c r="B449" s="11"/>
      <c r="D449" s="11"/>
      <c r="E449" s="13"/>
      <c r="F449" s="8"/>
      <c r="G449" s="8"/>
      <c r="H449" s="14"/>
      <c r="I449" s="14"/>
    </row>
    <row r="450" spans="1:9" x14ac:dyDescent="0.25">
      <c r="A450" s="11"/>
      <c r="B450" s="11"/>
      <c r="D450" s="11"/>
      <c r="E450" s="13"/>
      <c r="F450" s="8"/>
      <c r="G450" s="8"/>
      <c r="H450" s="14"/>
      <c r="I450" s="14"/>
    </row>
    <row r="451" spans="1:9" x14ac:dyDescent="0.25">
      <c r="A451" s="11"/>
      <c r="B451" s="11"/>
      <c r="D451" s="11"/>
      <c r="E451" s="13"/>
      <c r="F451" s="8"/>
      <c r="G451" s="8"/>
      <c r="H451" s="14"/>
      <c r="I451" s="14"/>
    </row>
    <row r="452" spans="1:9" x14ac:dyDescent="0.25">
      <c r="A452" s="11"/>
      <c r="B452" s="11"/>
      <c r="D452" s="11"/>
      <c r="E452" s="13"/>
      <c r="F452" s="8"/>
      <c r="G452" s="8"/>
      <c r="H452" s="14"/>
      <c r="I452" s="14"/>
    </row>
    <row r="453" spans="1:9" x14ac:dyDescent="0.25">
      <c r="A453" s="11"/>
      <c r="B453" s="11"/>
      <c r="D453" s="11"/>
      <c r="E453" s="13"/>
      <c r="F453" s="8"/>
      <c r="G453" s="8"/>
      <c r="H453" s="14"/>
      <c r="I453" s="14"/>
    </row>
    <row r="454" spans="1:9" x14ac:dyDescent="0.25">
      <c r="A454" s="11"/>
      <c r="B454" s="11"/>
      <c r="D454" s="11"/>
      <c r="E454" s="13"/>
      <c r="F454" s="8"/>
      <c r="G454" s="8"/>
      <c r="H454" s="14"/>
      <c r="I454" s="14"/>
    </row>
    <row r="455" spans="1:9" x14ac:dyDescent="0.25">
      <c r="A455" s="11"/>
      <c r="B455" s="11"/>
      <c r="D455" s="11"/>
      <c r="E455" s="13"/>
      <c r="F455" s="8"/>
      <c r="G455" s="8"/>
      <c r="H455" s="14"/>
      <c r="I455" s="14"/>
    </row>
    <row r="456" spans="1:9" x14ac:dyDescent="0.25">
      <c r="A456" s="11"/>
      <c r="B456" s="11"/>
      <c r="D456" s="11"/>
      <c r="E456" s="13"/>
      <c r="F456" s="8"/>
      <c r="G456" s="8"/>
      <c r="H456" s="14"/>
      <c r="I456" s="14"/>
    </row>
    <row r="457" spans="1:9" x14ac:dyDescent="0.25">
      <c r="A457" s="11"/>
      <c r="B457" s="11"/>
      <c r="D457" s="11"/>
      <c r="E457" s="13"/>
      <c r="F457" s="8"/>
      <c r="G457" s="8"/>
      <c r="H457" s="14"/>
      <c r="I457" s="14"/>
    </row>
    <row r="458" spans="1:9" x14ac:dyDescent="0.25">
      <c r="A458" s="11"/>
      <c r="B458" s="11"/>
      <c r="D458" s="11"/>
      <c r="E458" s="13"/>
      <c r="F458" s="8"/>
      <c r="G458" s="8"/>
      <c r="H458" s="14"/>
      <c r="I458" s="14"/>
    </row>
    <row r="459" spans="1:9" x14ac:dyDescent="0.25">
      <c r="A459" s="11"/>
      <c r="B459" s="11"/>
      <c r="D459" s="11"/>
      <c r="E459" s="13"/>
      <c r="F459" s="8"/>
      <c r="G459" s="8"/>
      <c r="H459" s="14"/>
      <c r="I459" s="14"/>
    </row>
    <row r="460" spans="1:9" x14ac:dyDescent="0.25">
      <c r="A460" s="11"/>
      <c r="B460" s="11"/>
      <c r="D460" s="11"/>
      <c r="E460" s="13"/>
      <c r="F460" s="8"/>
      <c r="G460" s="8"/>
      <c r="H460" s="14"/>
      <c r="I460" s="14"/>
    </row>
    <row r="461" spans="1:9" x14ac:dyDescent="0.25">
      <c r="A461" s="11"/>
      <c r="B461" s="11"/>
      <c r="D461" s="11"/>
      <c r="E461" s="13"/>
      <c r="F461" s="8"/>
      <c r="G461" s="8"/>
      <c r="H461" s="14"/>
      <c r="I461" s="14"/>
    </row>
    <row r="462" spans="1:9" x14ac:dyDescent="0.25">
      <c r="A462" s="11"/>
      <c r="B462" s="11"/>
      <c r="D462" s="11"/>
      <c r="E462" s="13"/>
      <c r="F462" s="8"/>
      <c r="G462" s="8"/>
      <c r="H462" s="14"/>
      <c r="I462" s="14"/>
    </row>
    <row r="463" spans="1:9" x14ac:dyDescent="0.25">
      <c r="A463" s="11"/>
      <c r="B463" s="11"/>
      <c r="D463" s="11"/>
      <c r="E463" s="13"/>
      <c r="F463" s="8"/>
      <c r="G463" s="8"/>
      <c r="H463" s="14"/>
      <c r="I463" s="14"/>
    </row>
    <row r="464" spans="1:9" x14ac:dyDescent="0.25">
      <c r="A464" s="11"/>
      <c r="B464" s="11"/>
      <c r="D464" s="11"/>
      <c r="E464" s="13"/>
      <c r="F464" s="8"/>
      <c r="G464" s="8"/>
      <c r="H464" s="14"/>
      <c r="I464" s="14"/>
    </row>
    <row r="465" spans="1:9" x14ac:dyDescent="0.25">
      <c r="A465" s="11"/>
      <c r="B465" s="11"/>
      <c r="D465" s="11"/>
      <c r="E465" s="13"/>
      <c r="F465" s="8"/>
      <c r="G465" s="8"/>
      <c r="H465" s="14"/>
      <c r="I465" s="14"/>
    </row>
    <row r="466" spans="1:9" x14ac:dyDescent="0.25">
      <c r="A466" s="11"/>
      <c r="B466" s="11"/>
      <c r="D466" s="11"/>
      <c r="E466" s="13"/>
      <c r="F466" s="8"/>
      <c r="G466" s="8"/>
      <c r="H466" s="14"/>
      <c r="I466" s="14"/>
    </row>
    <row r="467" spans="1:9" x14ac:dyDescent="0.25">
      <c r="A467" s="11"/>
      <c r="B467" s="11"/>
      <c r="D467" s="11"/>
      <c r="E467" s="13"/>
      <c r="F467" s="8"/>
      <c r="G467" s="8"/>
      <c r="H467" s="14"/>
      <c r="I467" s="14"/>
    </row>
    <row r="468" spans="1:9" x14ac:dyDescent="0.25">
      <c r="A468" s="11"/>
      <c r="B468" s="11"/>
      <c r="D468" s="11"/>
      <c r="E468" s="13"/>
      <c r="F468" s="8"/>
      <c r="G468" s="8"/>
      <c r="H468" s="14"/>
      <c r="I468" s="14"/>
    </row>
    <row r="469" spans="1:9" x14ac:dyDescent="0.25">
      <c r="A469" s="11"/>
      <c r="B469" s="11"/>
      <c r="D469" s="11"/>
      <c r="E469" s="13"/>
      <c r="F469" s="8"/>
      <c r="G469" s="8"/>
      <c r="H469" s="14"/>
      <c r="I469" s="14"/>
    </row>
    <row r="470" spans="1:9" x14ac:dyDescent="0.25">
      <c r="A470" s="11"/>
      <c r="B470" s="11"/>
      <c r="D470" s="11"/>
      <c r="E470" s="13"/>
      <c r="F470" s="8"/>
      <c r="G470" s="8"/>
      <c r="H470" s="14"/>
      <c r="I470" s="14"/>
    </row>
    <row r="471" spans="1:9" x14ac:dyDescent="0.25">
      <c r="A471" s="11"/>
      <c r="B471" s="11"/>
      <c r="D471" s="11"/>
      <c r="E471" s="13"/>
      <c r="F471" s="8"/>
      <c r="G471" s="8"/>
      <c r="H471" s="14"/>
      <c r="I471" s="14"/>
    </row>
    <row r="472" spans="1:9" x14ac:dyDescent="0.25">
      <c r="A472" s="11"/>
      <c r="B472" s="11"/>
      <c r="D472" s="11"/>
      <c r="E472" s="13"/>
      <c r="F472" s="8"/>
      <c r="G472" s="8"/>
      <c r="H472" s="14"/>
      <c r="I472" s="14"/>
    </row>
    <row r="473" spans="1:9" x14ac:dyDescent="0.25">
      <c r="A473" s="11"/>
      <c r="B473" s="11"/>
      <c r="D473" s="11"/>
      <c r="E473" s="13"/>
      <c r="F473" s="8"/>
      <c r="G473" s="8"/>
      <c r="H473" s="14"/>
      <c r="I473" s="14"/>
    </row>
    <row r="474" spans="1:9" x14ac:dyDescent="0.25">
      <c r="A474" s="11"/>
      <c r="B474" s="11"/>
      <c r="D474" s="11"/>
      <c r="E474" s="13"/>
      <c r="F474" s="8"/>
      <c r="G474" s="8"/>
      <c r="H474" s="14"/>
      <c r="I474" s="14"/>
    </row>
    <row r="475" spans="1:9" x14ac:dyDescent="0.25">
      <c r="A475" s="11"/>
      <c r="B475" s="11"/>
      <c r="D475" s="11"/>
      <c r="E475" s="13"/>
      <c r="F475" s="8"/>
      <c r="G475" s="8"/>
      <c r="H475" s="14"/>
      <c r="I475" s="14"/>
    </row>
    <row r="476" spans="1:9" x14ac:dyDescent="0.25">
      <c r="A476" s="11"/>
      <c r="B476" s="11"/>
      <c r="D476" s="11"/>
      <c r="E476" s="13"/>
      <c r="F476" s="8"/>
      <c r="G476" s="8"/>
      <c r="H476" s="14"/>
      <c r="I476" s="14"/>
    </row>
    <row r="477" spans="1:9" x14ac:dyDescent="0.25">
      <c r="A477" s="11"/>
      <c r="B477" s="11"/>
      <c r="D477" s="11"/>
      <c r="E477" s="13"/>
      <c r="F477" s="8"/>
      <c r="G477" s="8"/>
      <c r="H477" s="14"/>
      <c r="I477" s="14"/>
    </row>
    <row r="478" spans="1:9" x14ac:dyDescent="0.25">
      <c r="A478" s="11"/>
      <c r="B478" s="11"/>
      <c r="D478" s="11"/>
      <c r="E478" s="13"/>
      <c r="F478" s="8"/>
      <c r="G478" s="8"/>
      <c r="H478" s="14"/>
      <c r="I478" s="14"/>
    </row>
    <row r="479" spans="1:9" x14ac:dyDescent="0.25">
      <c r="A479" s="11"/>
      <c r="B479" s="11"/>
      <c r="D479" s="11"/>
      <c r="E479" s="13"/>
      <c r="F479" s="8"/>
      <c r="G479" s="8"/>
      <c r="H479" s="14"/>
      <c r="I479" s="14"/>
    </row>
    <row r="480" spans="1:9" x14ac:dyDescent="0.25">
      <c r="A480" s="11"/>
      <c r="B480" s="11"/>
      <c r="D480" s="11"/>
      <c r="E480" s="13"/>
      <c r="F480" s="8"/>
      <c r="G480" s="8"/>
      <c r="H480" s="14"/>
      <c r="I480" s="14"/>
    </row>
    <row r="481" spans="1:9" x14ac:dyDescent="0.25">
      <c r="A481" s="11"/>
      <c r="B481" s="11"/>
      <c r="D481" s="11"/>
      <c r="E481" s="13"/>
      <c r="F481" s="8"/>
      <c r="G481" s="8"/>
      <c r="H481" s="14"/>
      <c r="I481" s="14"/>
    </row>
    <row r="482" spans="1:9" x14ac:dyDescent="0.25">
      <c r="A482" s="11"/>
      <c r="B482" s="11"/>
      <c r="D482" s="11"/>
      <c r="E482" s="13"/>
      <c r="F482" s="8"/>
      <c r="G482" s="8"/>
      <c r="H482" s="14"/>
      <c r="I482" s="14"/>
    </row>
    <row r="483" spans="1:9" x14ac:dyDescent="0.25">
      <c r="A483" s="11"/>
      <c r="B483" s="11"/>
      <c r="D483" s="11"/>
      <c r="E483" s="13"/>
      <c r="F483" s="8"/>
      <c r="G483" s="8"/>
      <c r="H483" s="14"/>
      <c r="I483" s="14"/>
    </row>
    <row r="484" spans="1:9" x14ac:dyDescent="0.25">
      <c r="A484" s="11"/>
      <c r="B484" s="11"/>
      <c r="D484" s="11"/>
      <c r="E484" s="13"/>
      <c r="F484" s="8"/>
      <c r="G484" s="8"/>
      <c r="H484" s="14"/>
      <c r="I484" s="14"/>
    </row>
    <row r="485" spans="1:9" x14ac:dyDescent="0.25">
      <c r="A485" s="11"/>
      <c r="B485" s="11"/>
      <c r="D485" s="11"/>
      <c r="E485" s="13"/>
      <c r="F485" s="8"/>
      <c r="G485" s="8"/>
      <c r="H485" s="14"/>
      <c r="I485" s="14"/>
    </row>
    <row r="486" spans="1:9" x14ac:dyDescent="0.25">
      <c r="A486" s="11"/>
      <c r="B486" s="11"/>
      <c r="D486" s="11"/>
      <c r="E486" s="13"/>
      <c r="F486" s="8"/>
      <c r="G486" s="8"/>
      <c r="H486" s="14"/>
      <c r="I486" s="14"/>
    </row>
    <row r="487" spans="1:9" x14ac:dyDescent="0.25">
      <c r="A487" s="11"/>
      <c r="B487" s="11"/>
      <c r="D487" s="11"/>
      <c r="E487" s="13"/>
      <c r="F487" s="8"/>
      <c r="G487" s="8"/>
      <c r="H487" s="14"/>
      <c r="I487" s="14"/>
    </row>
    <row r="488" spans="1:9" x14ac:dyDescent="0.25">
      <c r="A488" s="11"/>
      <c r="B488" s="11"/>
      <c r="D488" s="11"/>
      <c r="E488" s="13"/>
      <c r="F488" s="8"/>
      <c r="G488" s="8"/>
      <c r="H488" s="14"/>
      <c r="I488" s="14"/>
    </row>
    <row r="489" spans="1:9" x14ac:dyDescent="0.25">
      <c r="A489" s="11"/>
      <c r="B489" s="11"/>
      <c r="D489" s="11"/>
      <c r="E489" s="13"/>
      <c r="F489" s="8"/>
      <c r="G489" s="8"/>
      <c r="H489" s="14"/>
      <c r="I489" s="14"/>
    </row>
    <row r="490" spans="1:9" x14ac:dyDescent="0.25">
      <c r="A490" s="11"/>
      <c r="B490" s="11"/>
      <c r="D490" s="11"/>
      <c r="E490" s="13"/>
      <c r="F490" s="8"/>
      <c r="G490" s="8"/>
      <c r="H490" s="14"/>
      <c r="I490" s="14"/>
    </row>
    <row r="491" spans="1:9" x14ac:dyDescent="0.25">
      <c r="A491" s="11"/>
      <c r="B491" s="11"/>
      <c r="D491" s="11"/>
      <c r="E491" s="13"/>
      <c r="F491" s="8"/>
      <c r="G491" s="8"/>
      <c r="H491" s="14"/>
      <c r="I491" s="14"/>
    </row>
    <row r="492" spans="1:9" x14ac:dyDescent="0.25">
      <c r="A492" s="11"/>
      <c r="B492" s="11"/>
      <c r="D492" s="11"/>
      <c r="E492" s="13"/>
      <c r="F492" s="8"/>
      <c r="G492" s="8"/>
      <c r="H492" s="14"/>
      <c r="I492" s="14"/>
    </row>
    <row r="493" spans="1:9" x14ac:dyDescent="0.25">
      <c r="A493" s="11"/>
      <c r="B493" s="11"/>
      <c r="D493" s="11"/>
      <c r="E493" s="13"/>
      <c r="F493" s="8"/>
      <c r="G493" s="8"/>
      <c r="H493" s="14"/>
      <c r="I493" s="14"/>
    </row>
    <row r="494" spans="1:9" x14ac:dyDescent="0.25">
      <c r="A494" s="11"/>
      <c r="B494" s="11"/>
      <c r="D494" s="11"/>
      <c r="E494" s="13"/>
      <c r="F494" s="8"/>
      <c r="G494" s="8"/>
      <c r="H494" s="14"/>
      <c r="I494" s="14"/>
    </row>
    <row r="495" spans="1:9" x14ac:dyDescent="0.25">
      <c r="A495" s="11"/>
      <c r="B495" s="11"/>
      <c r="D495" s="11"/>
      <c r="E495" s="13"/>
      <c r="F495" s="8"/>
      <c r="G495" s="8"/>
      <c r="H495" s="14"/>
      <c r="I495" s="14"/>
    </row>
    <row r="496" spans="1:9" x14ac:dyDescent="0.25">
      <c r="A496" s="11"/>
      <c r="B496" s="11"/>
      <c r="D496" s="11"/>
      <c r="E496" s="13"/>
      <c r="F496" s="8"/>
      <c r="G496" s="8"/>
      <c r="H496" s="14"/>
      <c r="I496" s="14"/>
    </row>
    <row r="497" spans="1:9" x14ac:dyDescent="0.25">
      <c r="A497" s="11"/>
      <c r="B497" s="11"/>
      <c r="D497" s="11"/>
      <c r="E497" s="13"/>
      <c r="F497" s="8"/>
      <c r="G497" s="8"/>
      <c r="H497" s="14"/>
      <c r="I497" s="14"/>
    </row>
    <row r="498" spans="1:9" x14ac:dyDescent="0.25">
      <c r="A498" s="11"/>
      <c r="B498" s="11"/>
      <c r="D498" s="11"/>
      <c r="E498" s="13"/>
      <c r="F498" s="8"/>
      <c r="G498" s="8"/>
      <c r="H498" s="14"/>
      <c r="I498" s="14"/>
    </row>
    <row r="499" spans="1:9" x14ac:dyDescent="0.25">
      <c r="A499" s="11"/>
      <c r="B499" s="11"/>
      <c r="D499" s="11"/>
      <c r="E499" s="13"/>
      <c r="F499" s="8"/>
      <c r="G499" s="8"/>
      <c r="H499" s="14"/>
      <c r="I499" s="14"/>
    </row>
    <row r="500" spans="1:9" x14ac:dyDescent="0.25">
      <c r="A500" s="11"/>
      <c r="B500" s="11"/>
      <c r="D500" s="11"/>
      <c r="E500" s="13"/>
      <c r="F500" s="8"/>
      <c r="G500" s="8"/>
      <c r="H500" s="14"/>
      <c r="I500" s="14"/>
    </row>
    <row r="501" spans="1:9" x14ac:dyDescent="0.25">
      <c r="A501" s="11"/>
      <c r="B501" s="11"/>
      <c r="D501" s="11"/>
      <c r="E501" s="13"/>
      <c r="F501" s="8"/>
      <c r="G501" s="8"/>
      <c r="H501" s="14"/>
      <c r="I501" s="14"/>
    </row>
    <row r="502" spans="1:9" x14ac:dyDescent="0.25">
      <c r="A502" s="11"/>
      <c r="B502" s="11"/>
      <c r="D502" s="11"/>
      <c r="E502" s="13"/>
      <c r="F502" s="8"/>
      <c r="G502" s="8"/>
      <c r="H502" s="14"/>
      <c r="I502" s="14"/>
    </row>
    <row r="503" spans="1:9" x14ac:dyDescent="0.25">
      <c r="A503" s="11"/>
      <c r="B503" s="11"/>
      <c r="D503" s="11"/>
      <c r="E503" s="13"/>
      <c r="F503" s="8"/>
      <c r="G503" s="8"/>
      <c r="H503" s="14"/>
      <c r="I503" s="14"/>
    </row>
    <row r="504" spans="1:9" x14ac:dyDescent="0.25">
      <c r="A504" s="11"/>
      <c r="B504" s="11"/>
      <c r="D504" s="11"/>
      <c r="E504" s="13"/>
      <c r="F504" s="8"/>
      <c r="G504" s="8"/>
      <c r="H504" s="14"/>
      <c r="I504" s="14"/>
    </row>
    <row r="505" spans="1:9" x14ac:dyDescent="0.25">
      <c r="A505" s="11"/>
      <c r="B505" s="11"/>
      <c r="D505" s="11"/>
      <c r="E505" s="13"/>
      <c r="F505" s="8"/>
      <c r="G505" s="8"/>
      <c r="H505" s="14"/>
      <c r="I505" s="14"/>
    </row>
    <row r="506" spans="1:9" x14ac:dyDescent="0.25">
      <c r="A506" s="11"/>
      <c r="B506" s="11"/>
      <c r="D506" s="11"/>
      <c r="E506" s="13"/>
      <c r="F506" s="8"/>
      <c r="G506" s="8"/>
      <c r="H506" s="14"/>
      <c r="I506" s="14"/>
    </row>
    <row r="507" spans="1:9" x14ac:dyDescent="0.25">
      <c r="A507" s="11"/>
      <c r="B507" s="11"/>
      <c r="D507" s="11"/>
      <c r="E507" s="13"/>
      <c r="F507" s="8"/>
      <c r="G507" s="8"/>
      <c r="H507" s="14"/>
      <c r="I507" s="14"/>
    </row>
    <row r="508" spans="1:9" x14ac:dyDescent="0.25">
      <c r="A508" s="11"/>
      <c r="B508" s="11"/>
      <c r="D508" s="11"/>
      <c r="E508" s="13"/>
      <c r="F508" s="8"/>
      <c r="G508" s="8"/>
      <c r="H508" s="14"/>
      <c r="I508" s="14"/>
    </row>
    <row r="509" spans="1:9" x14ac:dyDescent="0.25">
      <c r="A509" s="11"/>
      <c r="B509" s="11"/>
      <c r="D509" s="11"/>
      <c r="E509" s="13"/>
      <c r="F509" s="8"/>
      <c r="G509" s="8"/>
      <c r="H509" s="14"/>
      <c r="I509" s="14"/>
    </row>
    <row r="510" spans="1:9" x14ac:dyDescent="0.25">
      <c r="A510" s="11"/>
      <c r="B510" s="11"/>
      <c r="D510" s="11"/>
      <c r="E510" s="13"/>
      <c r="F510" s="8"/>
      <c r="G510" s="8"/>
      <c r="H510" s="14"/>
      <c r="I510" s="14"/>
    </row>
    <row r="511" spans="1:9" x14ac:dyDescent="0.25">
      <c r="A511" s="11"/>
      <c r="B511" s="11"/>
      <c r="D511" s="11"/>
      <c r="E511" s="13"/>
      <c r="F511" s="8"/>
      <c r="G511" s="8"/>
      <c r="H511" s="14"/>
      <c r="I511" s="14"/>
    </row>
    <row r="512" spans="1:9" x14ac:dyDescent="0.25">
      <c r="A512" s="11"/>
      <c r="B512" s="11"/>
      <c r="D512" s="11"/>
      <c r="E512" s="13"/>
      <c r="F512" s="8"/>
      <c r="G512" s="8"/>
      <c r="H512" s="14"/>
      <c r="I512" s="14"/>
    </row>
    <row r="513" spans="1:9" x14ac:dyDescent="0.25">
      <c r="A513" s="11"/>
      <c r="B513" s="11"/>
      <c r="D513" s="11"/>
      <c r="E513" s="13"/>
      <c r="F513" s="8"/>
      <c r="G513" s="8"/>
      <c r="H513" s="14"/>
      <c r="I513" s="14"/>
    </row>
    <row r="514" spans="1:9" x14ac:dyDescent="0.25">
      <c r="A514" s="11"/>
      <c r="B514" s="11"/>
      <c r="D514" s="11"/>
      <c r="E514" s="13"/>
      <c r="F514" s="8"/>
      <c r="G514" s="8"/>
      <c r="H514" s="14"/>
      <c r="I514" s="14"/>
    </row>
    <row r="515" spans="1:9" x14ac:dyDescent="0.25">
      <c r="A515" s="11"/>
      <c r="B515" s="11"/>
      <c r="D515" s="11"/>
      <c r="E515" s="13"/>
      <c r="F515" s="8"/>
      <c r="G515" s="8"/>
      <c r="H515" s="14"/>
      <c r="I515" s="14"/>
    </row>
    <row r="516" spans="1:9" x14ac:dyDescent="0.25">
      <c r="A516" s="11"/>
      <c r="B516" s="11"/>
      <c r="D516" s="11"/>
      <c r="E516" s="13"/>
      <c r="F516" s="8"/>
      <c r="G516" s="8"/>
      <c r="H516" s="14"/>
      <c r="I516" s="14"/>
    </row>
    <row r="517" spans="1:9" x14ac:dyDescent="0.25">
      <c r="A517" s="11"/>
      <c r="B517" s="11"/>
      <c r="D517" s="11"/>
      <c r="E517" s="13"/>
      <c r="F517" s="8"/>
      <c r="G517" s="8"/>
      <c r="H517" s="14"/>
      <c r="I517" s="14"/>
    </row>
    <row r="518" spans="1:9" x14ac:dyDescent="0.25">
      <c r="A518" s="11"/>
      <c r="B518" s="11"/>
      <c r="D518" s="11"/>
      <c r="E518" s="13"/>
      <c r="F518" s="8"/>
      <c r="G518" s="8"/>
      <c r="H518" s="14"/>
      <c r="I518" s="14"/>
    </row>
    <row r="519" spans="1:9" x14ac:dyDescent="0.25">
      <c r="A519" s="11"/>
      <c r="B519" s="11"/>
      <c r="D519" s="11"/>
      <c r="E519" s="13"/>
      <c r="F519" s="8"/>
      <c r="G519" s="8"/>
      <c r="H519" s="14"/>
      <c r="I519" s="14"/>
    </row>
    <row r="520" spans="1:9" x14ac:dyDescent="0.25">
      <c r="A520" s="11"/>
      <c r="B520" s="11"/>
      <c r="D520" s="11"/>
      <c r="E520" s="13"/>
      <c r="F520" s="8"/>
      <c r="G520" s="8"/>
      <c r="H520" s="14"/>
      <c r="I520" s="14"/>
    </row>
    <row r="521" spans="1:9" x14ac:dyDescent="0.25">
      <c r="A521" s="11"/>
      <c r="B521" s="11"/>
      <c r="D521" s="11"/>
      <c r="E521" s="13"/>
      <c r="F521" s="8"/>
      <c r="G521" s="8"/>
      <c r="H521" s="14"/>
      <c r="I521" s="14"/>
    </row>
    <row r="522" spans="1:9" x14ac:dyDescent="0.25">
      <c r="A522" s="11"/>
      <c r="B522" s="11"/>
      <c r="D522" s="11"/>
      <c r="E522" s="13"/>
      <c r="F522" s="8"/>
      <c r="G522" s="8"/>
      <c r="H522" s="14"/>
      <c r="I522" s="14"/>
    </row>
    <row r="523" spans="1:9" x14ac:dyDescent="0.25">
      <c r="A523" s="11"/>
      <c r="B523" s="11"/>
      <c r="D523" s="11"/>
      <c r="E523" s="13"/>
      <c r="F523" s="8"/>
      <c r="G523" s="8"/>
      <c r="H523" s="14"/>
      <c r="I523" s="14"/>
    </row>
    <row r="524" spans="1:9" x14ac:dyDescent="0.25">
      <c r="A524" s="11"/>
      <c r="B524" s="11"/>
      <c r="D524" s="11"/>
      <c r="E524" s="13"/>
      <c r="F524" s="8"/>
      <c r="G524" s="8"/>
      <c r="H524" s="14"/>
      <c r="I524" s="14"/>
    </row>
    <row r="525" spans="1:9" x14ac:dyDescent="0.25">
      <c r="A525" s="11"/>
      <c r="B525" s="11"/>
      <c r="D525" s="11"/>
      <c r="E525" s="13"/>
      <c r="F525" s="8"/>
      <c r="G525" s="8"/>
      <c r="H525" s="14"/>
      <c r="I525" s="14"/>
    </row>
    <row r="526" spans="1:9" x14ac:dyDescent="0.25">
      <c r="A526" s="11"/>
      <c r="B526" s="11"/>
      <c r="D526" s="11"/>
      <c r="E526" s="13"/>
      <c r="F526" s="8"/>
      <c r="G526" s="8"/>
      <c r="H526" s="14"/>
      <c r="I526" s="14"/>
    </row>
    <row r="527" spans="1:9" x14ac:dyDescent="0.25">
      <c r="A527" s="11"/>
      <c r="B527" s="11"/>
      <c r="D527" s="11"/>
      <c r="E527" s="13"/>
      <c r="F527" s="8"/>
      <c r="G527" s="8"/>
      <c r="H527" s="14"/>
      <c r="I527" s="14"/>
    </row>
    <row r="528" spans="1:9" x14ac:dyDescent="0.25">
      <c r="A528" s="11"/>
      <c r="B528" s="11"/>
      <c r="D528" s="11"/>
      <c r="E528" s="13"/>
      <c r="F528" s="8"/>
      <c r="G528" s="8"/>
      <c r="H528" s="14"/>
      <c r="I528" s="14"/>
    </row>
    <row r="529" spans="1:9" x14ac:dyDescent="0.25">
      <c r="A529" s="11"/>
      <c r="B529" s="11"/>
      <c r="D529" s="11"/>
      <c r="E529" s="13"/>
      <c r="F529" s="8"/>
      <c r="G529" s="8"/>
      <c r="H529" s="14"/>
      <c r="I529" s="14"/>
    </row>
    <row r="530" spans="1:9" x14ac:dyDescent="0.25">
      <c r="A530" s="11"/>
      <c r="B530" s="11"/>
      <c r="D530" s="11"/>
      <c r="E530" s="13"/>
      <c r="F530" s="8"/>
      <c r="G530" s="8"/>
      <c r="H530" s="14"/>
      <c r="I530" s="14"/>
    </row>
    <row r="531" spans="1:9" x14ac:dyDescent="0.25">
      <c r="A531" s="11"/>
      <c r="B531" s="11"/>
      <c r="D531" s="11"/>
      <c r="E531" s="13"/>
      <c r="F531" s="8"/>
      <c r="G531" s="8"/>
      <c r="H531" s="14"/>
      <c r="I531" s="14"/>
    </row>
    <row r="532" spans="1:9" x14ac:dyDescent="0.25">
      <c r="A532" s="11"/>
      <c r="B532" s="11"/>
      <c r="D532" s="11"/>
      <c r="E532" s="13"/>
      <c r="F532" s="8"/>
      <c r="G532" s="8"/>
      <c r="H532" s="14"/>
      <c r="I532" s="14"/>
    </row>
    <row r="533" spans="1:9" x14ac:dyDescent="0.25">
      <c r="A533" s="11"/>
      <c r="B533" s="11"/>
      <c r="D533" s="11"/>
      <c r="E533" s="13"/>
      <c r="F533" s="8"/>
      <c r="G533" s="8"/>
      <c r="H533" s="14"/>
      <c r="I533" s="14"/>
    </row>
    <row r="534" spans="1:9" x14ac:dyDescent="0.25">
      <c r="A534" s="11"/>
      <c r="B534" s="11"/>
      <c r="D534" s="11"/>
      <c r="E534" s="13"/>
      <c r="F534" s="8"/>
      <c r="G534" s="8"/>
      <c r="H534" s="14"/>
      <c r="I534" s="14"/>
    </row>
    <row r="535" spans="1:9" x14ac:dyDescent="0.25">
      <c r="A535" s="11"/>
      <c r="B535" s="11"/>
      <c r="D535" s="11"/>
      <c r="E535" s="13"/>
      <c r="F535" s="8"/>
      <c r="G535" s="8"/>
      <c r="H535" s="14"/>
      <c r="I535" s="14"/>
    </row>
    <row r="536" spans="1:9" x14ac:dyDescent="0.25">
      <c r="A536" s="11"/>
      <c r="B536" s="11"/>
      <c r="D536" s="11"/>
      <c r="E536" s="13"/>
      <c r="F536" s="8"/>
      <c r="G536" s="8"/>
      <c r="H536" s="14"/>
      <c r="I536" s="14"/>
    </row>
    <row r="537" spans="1:9" x14ac:dyDescent="0.25">
      <c r="A537" s="11"/>
      <c r="B537" s="11"/>
      <c r="D537" s="11"/>
      <c r="E537" s="13"/>
      <c r="F537" s="8"/>
      <c r="G537" s="8"/>
      <c r="H537" s="14"/>
      <c r="I537" s="14"/>
    </row>
    <row r="538" spans="1:9" x14ac:dyDescent="0.25">
      <c r="A538" s="11"/>
      <c r="B538" s="11"/>
      <c r="D538" s="11"/>
      <c r="E538" s="13"/>
      <c r="F538" s="8"/>
      <c r="G538" s="8"/>
      <c r="H538" s="14"/>
      <c r="I538" s="14"/>
    </row>
    <row r="539" spans="1:9" x14ac:dyDescent="0.25">
      <c r="A539" s="11"/>
      <c r="B539" s="11"/>
      <c r="D539" s="11"/>
      <c r="E539" s="13"/>
      <c r="F539" s="8"/>
      <c r="G539" s="8"/>
      <c r="H539" s="14"/>
      <c r="I539" s="14"/>
    </row>
    <row r="540" spans="1:9" x14ac:dyDescent="0.25">
      <c r="A540" s="11"/>
      <c r="B540" s="11"/>
      <c r="D540" s="11"/>
      <c r="E540" s="13"/>
      <c r="F540" s="8"/>
      <c r="G540" s="8"/>
      <c r="H540" s="14"/>
      <c r="I540" s="14"/>
    </row>
    <row r="541" spans="1:9" x14ac:dyDescent="0.25">
      <c r="A541" s="11"/>
      <c r="B541" s="11"/>
      <c r="D541" s="11"/>
      <c r="E541" s="13"/>
      <c r="F541" s="8"/>
      <c r="G541" s="8"/>
      <c r="H541" s="14"/>
      <c r="I541" s="14"/>
    </row>
    <row r="542" spans="1:9" x14ac:dyDescent="0.25">
      <c r="A542" s="11"/>
      <c r="B542" s="11"/>
      <c r="D542" s="11"/>
      <c r="E542" s="13"/>
      <c r="F542" s="8"/>
      <c r="G542" s="8"/>
      <c r="H542" s="14"/>
      <c r="I542" s="14"/>
    </row>
    <row r="543" spans="1:9" x14ac:dyDescent="0.25">
      <c r="A543" s="11"/>
      <c r="B543" s="11"/>
      <c r="D543" s="11"/>
      <c r="E543" s="13"/>
      <c r="F543" s="8"/>
      <c r="G543" s="8"/>
      <c r="H543" s="14"/>
      <c r="I543" s="14"/>
    </row>
    <row r="544" spans="1:9" x14ac:dyDescent="0.25">
      <c r="A544" s="11"/>
      <c r="B544" s="11"/>
      <c r="D544" s="11"/>
      <c r="E544" s="13"/>
      <c r="F544" s="8"/>
      <c r="G544" s="8"/>
      <c r="H544" s="14"/>
      <c r="I544" s="14"/>
    </row>
    <row r="545" spans="1:9" x14ac:dyDescent="0.25">
      <c r="A545" s="11"/>
      <c r="B545" s="11"/>
      <c r="D545" s="11"/>
      <c r="E545" s="13"/>
      <c r="F545" s="8"/>
      <c r="G545" s="8"/>
      <c r="H545" s="14"/>
      <c r="I545" s="14"/>
    </row>
    <row r="546" spans="1:9" x14ac:dyDescent="0.25">
      <c r="A546" s="11"/>
      <c r="B546" s="11"/>
      <c r="D546" s="11"/>
      <c r="E546" s="13"/>
      <c r="F546" s="8"/>
      <c r="G546" s="8"/>
      <c r="H546" s="14"/>
      <c r="I546" s="14"/>
    </row>
    <row r="547" spans="1:9" x14ac:dyDescent="0.25">
      <c r="A547" s="11"/>
      <c r="B547" s="11"/>
      <c r="D547" s="11"/>
      <c r="E547" s="13"/>
      <c r="F547" s="8"/>
      <c r="G547" s="8"/>
      <c r="H547" s="14"/>
      <c r="I547" s="14"/>
    </row>
    <row r="548" spans="1:9" x14ac:dyDescent="0.25">
      <c r="A548" s="11"/>
      <c r="B548" s="11"/>
      <c r="D548" s="11"/>
      <c r="E548" s="13"/>
      <c r="F548" s="8"/>
      <c r="G548" s="8"/>
      <c r="H548" s="14"/>
      <c r="I548" s="14"/>
    </row>
    <row r="549" spans="1:9" x14ac:dyDescent="0.25">
      <c r="A549" s="11"/>
      <c r="B549" s="11"/>
      <c r="D549" s="11"/>
      <c r="E549" s="13"/>
      <c r="F549" s="8"/>
      <c r="G549" s="8"/>
      <c r="H549" s="14"/>
      <c r="I549" s="14"/>
    </row>
    <row r="550" spans="1:9" x14ac:dyDescent="0.25">
      <c r="A550" s="11"/>
      <c r="B550" s="11"/>
      <c r="D550" s="11"/>
      <c r="E550" s="13"/>
      <c r="F550" s="8"/>
      <c r="G550" s="8"/>
      <c r="H550" s="14"/>
      <c r="I550" s="14"/>
    </row>
    <row r="551" spans="1:9" x14ac:dyDescent="0.25">
      <c r="A551" s="11"/>
      <c r="B551" s="11"/>
      <c r="D551" s="11"/>
      <c r="E551" s="13"/>
      <c r="F551" s="8"/>
      <c r="G551" s="8"/>
      <c r="H551" s="14"/>
      <c r="I551" s="14"/>
    </row>
    <row r="552" spans="1:9" x14ac:dyDescent="0.25">
      <c r="A552" s="11"/>
      <c r="B552" s="11"/>
      <c r="D552" s="11"/>
      <c r="E552" s="13"/>
      <c r="F552" s="8"/>
      <c r="G552" s="8"/>
      <c r="H552" s="14"/>
      <c r="I552" s="14"/>
    </row>
    <row r="553" spans="1:9" x14ac:dyDescent="0.25">
      <c r="A553" s="11"/>
      <c r="B553" s="11"/>
      <c r="D553" s="11"/>
      <c r="E553" s="13"/>
      <c r="F553" s="8"/>
      <c r="G553" s="8"/>
      <c r="H553" s="14"/>
      <c r="I553" s="14"/>
    </row>
    <row r="554" spans="1:9" x14ac:dyDescent="0.25">
      <c r="A554" s="11"/>
      <c r="B554" s="11"/>
      <c r="D554" s="11"/>
      <c r="E554" s="13"/>
      <c r="F554" s="8"/>
      <c r="G554" s="8"/>
      <c r="H554" s="14"/>
      <c r="I554" s="14"/>
    </row>
    <row r="555" spans="1:9" x14ac:dyDescent="0.25">
      <c r="A555" s="11"/>
      <c r="B555" s="11"/>
      <c r="D555" s="11"/>
      <c r="E555" s="13"/>
      <c r="F555" s="8"/>
      <c r="G555" s="8"/>
      <c r="H555" s="14"/>
      <c r="I555" s="14"/>
    </row>
    <row r="556" spans="1:9" x14ac:dyDescent="0.25">
      <c r="A556" s="11"/>
      <c r="B556" s="11"/>
      <c r="D556" s="11"/>
      <c r="E556" s="13"/>
      <c r="F556" s="8"/>
      <c r="G556" s="8"/>
      <c r="H556" s="14"/>
      <c r="I556" s="14"/>
    </row>
    <row r="557" spans="1:9" x14ac:dyDescent="0.25">
      <c r="A557" s="11"/>
      <c r="B557" s="11"/>
      <c r="D557" s="11"/>
      <c r="E557" s="13"/>
      <c r="F557" s="8"/>
      <c r="G557" s="8"/>
      <c r="H557" s="14"/>
      <c r="I557" s="14"/>
    </row>
    <row r="558" spans="1:9" x14ac:dyDescent="0.25">
      <c r="A558" s="11"/>
      <c r="B558" s="11"/>
      <c r="D558" s="11"/>
      <c r="E558" s="13"/>
      <c r="F558" s="8"/>
      <c r="G558" s="8"/>
      <c r="H558" s="14"/>
      <c r="I558" s="14"/>
    </row>
    <row r="559" spans="1:9" x14ac:dyDescent="0.25">
      <c r="A559" s="11"/>
      <c r="B559" s="11"/>
      <c r="D559" s="11"/>
      <c r="E559" s="13"/>
      <c r="F559" s="8"/>
      <c r="G559" s="8"/>
      <c r="H559" s="14"/>
      <c r="I559" s="14"/>
    </row>
    <row r="560" spans="1:9" x14ac:dyDescent="0.25">
      <c r="A560" s="11"/>
      <c r="B560" s="11"/>
      <c r="D560" s="11"/>
      <c r="E560" s="13"/>
      <c r="F560" s="8"/>
      <c r="G560" s="8"/>
      <c r="H560" s="14"/>
      <c r="I560" s="14"/>
    </row>
    <row r="561" spans="1:9" x14ac:dyDescent="0.25">
      <c r="A561" s="11"/>
      <c r="B561" s="11"/>
      <c r="D561" s="11"/>
      <c r="E561" s="13"/>
      <c r="F561" s="8"/>
      <c r="G561" s="8"/>
      <c r="H561" s="14"/>
      <c r="I561" s="14"/>
    </row>
    <row r="562" spans="1:9" x14ac:dyDescent="0.25">
      <c r="A562" s="11"/>
      <c r="B562" s="11"/>
      <c r="D562" s="11"/>
      <c r="E562" s="13"/>
      <c r="F562" s="8"/>
      <c r="G562" s="8"/>
      <c r="H562" s="14"/>
      <c r="I562" s="14"/>
    </row>
    <row r="563" spans="1:9" x14ac:dyDescent="0.25">
      <c r="A563" s="11"/>
      <c r="B563" s="11"/>
      <c r="D563" s="11"/>
      <c r="E563" s="13"/>
      <c r="F563" s="8"/>
      <c r="G563" s="8"/>
      <c r="H563" s="14"/>
      <c r="I563" s="14"/>
    </row>
    <row r="564" spans="1:9" x14ac:dyDescent="0.25">
      <c r="A564" s="11"/>
      <c r="B564" s="11"/>
      <c r="D564" s="11"/>
      <c r="E564" s="13"/>
      <c r="F564" s="8"/>
      <c r="G564" s="8"/>
      <c r="H564" s="14"/>
      <c r="I564" s="14"/>
    </row>
    <row r="565" spans="1:9" x14ac:dyDescent="0.25">
      <c r="A565" s="11"/>
      <c r="B565" s="11"/>
      <c r="D565" s="11"/>
      <c r="E565" s="13"/>
      <c r="F565" s="8"/>
      <c r="G565" s="8"/>
      <c r="H565" s="14"/>
      <c r="I565" s="14"/>
    </row>
    <row r="566" spans="1:9" x14ac:dyDescent="0.25">
      <c r="A566" s="11"/>
      <c r="B566" s="11"/>
      <c r="D566" s="11"/>
      <c r="E566" s="13"/>
      <c r="F566" s="8"/>
      <c r="G566" s="8"/>
      <c r="H566" s="14"/>
      <c r="I566" s="14"/>
    </row>
    <row r="567" spans="1:9" x14ac:dyDescent="0.25">
      <c r="A567" s="11"/>
      <c r="B567" s="11"/>
      <c r="D567" s="11"/>
      <c r="E567" s="13"/>
      <c r="F567" s="8"/>
      <c r="G567" s="8"/>
      <c r="H567" s="14"/>
      <c r="I567" s="14"/>
    </row>
    <row r="568" spans="1:9" x14ac:dyDescent="0.25">
      <c r="A568" s="11"/>
      <c r="B568" s="11"/>
      <c r="D568" s="11"/>
      <c r="E568" s="13"/>
      <c r="F568" s="8"/>
      <c r="G568" s="8"/>
      <c r="H568" s="14"/>
      <c r="I568" s="14"/>
    </row>
    <row r="569" spans="1:9" x14ac:dyDescent="0.25">
      <c r="A569" s="11"/>
      <c r="B569" s="11"/>
      <c r="D569" s="11"/>
      <c r="E569" s="13"/>
      <c r="F569" s="8"/>
      <c r="G569" s="8"/>
      <c r="H569" s="14"/>
      <c r="I569" s="14"/>
    </row>
    <row r="570" spans="1:9" x14ac:dyDescent="0.25">
      <c r="A570" s="11"/>
      <c r="B570" s="11"/>
      <c r="D570" s="11"/>
      <c r="E570" s="13"/>
      <c r="F570" s="8"/>
      <c r="G570" s="8"/>
      <c r="H570" s="14"/>
      <c r="I570" s="14"/>
    </row>
    <row r="571" spans="1:9" x14ac:dyDescent="0.25">
      <c r="A571" s="11"/>
      <c r="B571" s="11"/>
      <c r="D571" s="11"/>
      <c r="E571" s="13"/>
      <c r="F571" s="8"/>
      <c r="G571" s="8"/>
      <c r="H571" s="14"/>
      <c r="I571" s="14"/>
    </row>
    <row r="572" spans="1:9" x14ac:dyDescent="0.25">
      <c r="A572" s="11"/>
      <c r="B572" s="11"/>
      <c r="D572" s="11"/>
      <c r="E572" s="13"/>
      <c r="F572" s="8"/>
      <c r="G572" s="8"/>
      <c r="H572" s="14"/>
      <c r="I572" s="14"/>
    </row>
    <row r="573" spans="1:9" x14ac:dyDescent="0.25">
      <c r="A573" s="11"/>
      <c r="B573" s="11"/>
      <c r="D573" s="11"/>
      <c r="E573" s="13"/>
      <c r="F573" s="8"/>
      <c r="G573" s="8"/>
      <c r="H573" s="14"/>
      <c r="I573" s="14"/>
    </row>
    <row r="574" spans="1:9" x14ac:dyDescent="0.25">
      <c r="A574" s="11"/>
      <c r="B574" s="11"/>
      <c r="D574" s="11"/>
      <c r="E574" s="13"/>
      <c r="F574" s="8"/>
      <c r="G574" s="8"/>
      <c r="H574" s="14"/>
      <c r="I574" s="14"/>
    </row>
    <row r="575" spans="1:9" x14ac:dyDescent="0.25">
      <c r="A575" s="11"/>
      <c r="B575" s="11"/>
      <c r="D575" s="11"/>
      <c r="E575" s="13"/>
      <c r="F575" s="8"/>
      <c r="G575" s="8"/>
      <c r="H575" s="14"/>
      <c r="I575" s="14"/>
    </row>
    <row r="576" spans="1:9" x14ac:dyDescent="0.25">
      <c r="A576" s="11"/>
      <c r="B576" s="11"/>
      <c r="D576" s="11"/>
      <c r="E576" s="13"/>
      <c r="F576" s="8"/>
      <c r="G576" s="8"/>
      <c r="H576" s="14"/>
      <c r="I576" s="14"/>
    </row>
    <row r="577" spans="1:9" x14ac:dyDescent="0.25">
      <c r="A577" s="11"/>
      <c r="B577" s="11"/>
      <c r="D577" s="11"/>
      <c r="E577" s="13"/>
      <c r="F577" s="8"/>
      <c r="G577" s="8"/>
      <c r="H577" s="14"/>
      <c r="I577" s="14"/>
    </row>
    <row r="578" spans="1:9" x14ac:dyDescent="0.25">
      <c r="A578" s="11"/>
      <c r="B578" s="11"/>
      <c r="D578" s="11"/>
      <c r="E578" s="13"/>
      <c r="F578" s="8"/>
      <c r="G578" s="8"/>
      <c r="H578" s="14"/>
      <c r="I578" s="14"/>
    </row>
    <row r="579" spans="1:9" x14ac:dyDescent="0.25">
      <c r="A579" s="11"/>
      <c r="B579" s="11"/>
      <c r="D579" s="11"/>
      <c r="E579" s="13"/>
      <c r="F579" s="8"/>
      <c r="G579" s="8"/>
      <c r="H579" s="14"/>
      <c r="I579" s="14"/>
    </row>
    <row r="580" spans="1:9" x14ac:dyDescent="0.25">
      <c r="A580" s="11"/>
      <c r="B580" s="11"/>
      <c r="D580" s="11"/>
      <c r="E580" s="13"/>
      <c r="F580" s="8"/>
      <c r="G580" s="8"/>
      <c r="H580" s="14"/>
      <c r="I580" s="14"/>
    </row>
    <row r="581" spans="1:9" x14ac:dyDescent="0.25">
      <c r="A581" s="11"/>
      <c r="B581" s="11"/>
      <c r="D581" s="11"/>
      <c r="E581" s="13"/>
      <c r="F581" s="8"/>
      <c r="G581" s="8"/>
      <c r="H581" s="14"/>
      <c r="I581" s="14"/>
    </row>
    <row r="582" spans="1:9" x14ac:dyDescent="0.25">
      <c r="A582" s="11"/>
      <c r="B582" s="11"/>
      <c r="D582" s="11"/>
      <c r="E582" s="13"/>
      <c r="F582" s="8"/>
      <c r="G582" s="8"/>
      <c r="H582" s="14"/>
      <c r="I582" s="14"/>
    </row>
    <row r="583" spans="1:9" x14ac:dyDescent="0.25">
      <c r="A583" s="11"/>
      <c r="B583" s="11"/>
      <c r="D583" s="11"/>
      <c r="E583" s="13"/>
      <c r="F583" s="8"/>
      <c r="G583" s="8"/>
      <c r="H583" s="14"/>
      <c r="I583" s="14"/>
    </row>
    <row r="584" spans="1:9" x14ac:dyDescent="0.25">
      <c r="A584" s="11"/>
      <c r="B584" s="11"/>
      <c r="D584" s="11"/>
      <c r="E584" s="13"/>
      <c r="F584" s="8"/>
      <c r="G584" s="8"/>
      <c r="H584" s="14"/>
      <c r="I584" s="14"/>
    </row>
    <row r="585" spans="1:9" x14ac:dyDescent="0.25">
      <c r="A585" s="11"/>
      <c r="B585" s="11"/>
      <c r="D585" s="11"/>
      <c r="E585" s="13"/>
      <c r="F585" s="8"/>
      <c r="G585" s="8"/>
      <c r="H585" s="14"/>
      <c r="I585" s="14"/>
    </row>
    <row r="586" spans="1:9" x14ac:dyDescent="0.25">
      <c r="A586" s="11"/>
      <c r="B586" s="11"/>
      <c r="D586" s="11"/>
      <c r="E586" s="13"/>
      <c r="F586" s="8"/>
      <c r="G586" s="8"/>
      <c r="H586" s="14"/>
      <c r="I586" s="14"/>
    </row>
    <row r="587" spans="1:9" x14ac:dyDescent="0.25">
      <c r="A587" s="11"/>
      <c r="B587" s="11"/>
      <c r="D587" s="11"/>
      <c r="E587" s="13"/>
      <c r="F587" s="8"/>
      <c r="G587" s="8"/>
      <c r="H587" s="14"/>
      <c r="I587" s="14"/>
    </row>
    <row r="588" spans="1:9" x14ac:dyDescent="0.25">
      <c r="A588" s="11"/>
      <c r="B588" s="11"/>
      <c r="D588" s="11"/>
      <c r="E588" s="13"/>
      <c r="F588" s="8"/>
      <c r="G588" s="8"/>
      <c r="H588" s="14"/>
      <c r="I588" s="14"/>
    </row>
    <row r="589" spans="1:9" x14ac:dyDescent="0.25">
      <c r="A589" s="11"/>
      <c r="B589" s="11"/>
      <c r="D589" s="11"/>
      <c r="E589" s="13"/>
      <c r="F589" s="8"/>
      <c r="G589" s="8"/>
      <c r="H589" s="14"/>
      <c r="I589" s="14"/>
    </row>
    <row r="590" spans="1:9" x14ac:dyDescent="0.25">
      <c r="A590" s="11"/>
      <c r="B590" s="11"/>
      <c r="D590" s="11"/>
      <c r="E590" s="13"/>
      <c r="F590" s="8"/>
      <c r="G590" s="8"/>
      <c r="H590" s="14"/>
      <c r="I590" s="14"/>
    </row>
    <row r="591" spans="1:9" x14ac:dyDescent="0.25">
      <c r="A591" s="11"/>
      <c r="B591" s="11"/>
      <c r="D591" s="11"/>
      <c r="E591" s="13"/>
      <c r="F591" s="8"/>
      <c r="G591" s="8"/>
      <c r="H591" s="14"/>
      <c r="I591" s="14"/>
    </row>
    <row r="592" spans="1:9" x14ac:dyDescent="0.25">
      <c r="A592" s="11"/>
      <c r="B592" s="11"/>
      <c r="D592" s="11"/>
      <c r="E592" s="13"/>
      <c r="F592" s="8"/>
      <c r="G592" s="8"/>
      <c r="H592" s="14"/>
      <c r="I592" s="14"/>
    </row>
    <row r="593" spans="1:9" x14ac:dyDescent="0.25">
      <c r="A593" s="11"/>
      <c r="B593" s="11"/>
      <c r="D593" s="11"/>
      <c r="E593" s="13"/>
      <c r="F593" s="8"/>
      <c r="G593" s="8"/>
      <c r="H593" s="14"/>
      <c r="I593" s="14"/>
    </row>
    <row r="594" spans="1:9" x14ac:dyDescent="0.25">
      <c r="A594" s="11"/>
      <c r="B594" s="11"/>
      <c r="D594" s="11"/>
      <c r="E594" s="13"/>
      <c r="F594" s="8"/>
      <c r="G594" s="8"/>
      <c r="H594" s="14"/>
      <c r="I594" s="14"/>
    </row>
    <row r="595" spans="1:9" x14ac:dyDescent="0.25">
      <c r="A595" s="11"/>
      <c r="B595" s="11"/>
      <c r="D595" s="11"/>
      <c r="E595" s="13"/>
      <c r="F595" s="8"/>
      <c r="G595" s="8"/>
      <c r="H595" s="14"/>
      <c r="I595" s="14"/>
    </row>
    <row r="596" spans="1:9" x14ac:dyDescent="0.25">
      <c r="A596" s="11"/>
      <c r="B596" s="11"/>
      <c r="D596" s="11"/>
      <c r="E596" s="13"/>
      <c r="F596" s="8"/>
      <c r="G596" s="8"/>
      <c r="H596" s="14"/>
      <c r="I596" s="14"/>
    </row>
    <row r="597" spans="1:9" x14ac:dyDescent="0.25">
      <c r="A597" s="11"/>
      <c r="B597" s="11"/>
      <c r="D597" s="11"/>
      <c r="E597" s="13"/>
      <c r="F597" s="8"/>
      <c r="G597" s="8"/>
      <c r="H597" s="14"/>
      <c r="I597" s="14"/>
    </row>
    <row r="598" spans="1:9" x14ac:dyDescent="0.25">
      <c r="A598" s="11"/>
      <c r="B598" s="11"/>
      <c r="D598" s="11"/>
      <c r="E598" s="13"/>
      <c r="F598" s="8"/>
      <c r="G598" s="8"/>
      <c r="H598" s="14"/>
      <c r="I598" s="14"/>
    </row>
    <row r="599" spans="1:9" x14ac:dyDescent="0.25">
      <c r="A599" s="11"/>
      <c r="B599" s="11"/>
      <c r="D599" s="11"/>
      <c r="E599" s="13"/>
      <c r="F599" s="8"/>
      <c r="G599" s="8"/>
      <c r="H599" s="14"/>
      <c r="I599" s="14"/>
    </row>
    <row r="600" spans="1:9" x14ac:dyDescent="0.25">
      <c r="A600" s="11"/>
      <c r="B600" s="11"/>
      <c r="D600" s="11"/>
      <c r="E600" s="13"/>
      <c r="F600" s="8"/>
      <c r="G600" s="8"/>
      <c r="H600" s="14"/>
      <c r="I600" s="14"/>
    </row>
    <row r="601" spans="1:9" x14ac:dyDescent="0.25">
      <c r="A601" s="11"/>
      <c r="B601" s="11"/>
      <c r="D601" s="11"/>
      <c r="E601" s="13"/>
      <c r="F601" s="8"/>
      <c r="G601" s="8"/>
      <c r="H601" s="14"/>
      <c r="I601" s="14"/>
    </row>
    <row r="602" spans="1:9" x14ac:dyDescent="0.25">
      <c r="A602" s="11"/>
      <c r="B602" s="11"/>
      <c r="D602" s="11"/>
      <c r="E602" s="13"/>
      <c r="F602" s="8"/>
      <c r="G602" s="8"/>
      <c r="H602" s="14"/>
      <c r="I602" s="14"/>
    </row>
    <row r="603" spans="1:9" x14ac:dyDescent="0.25">
      <c r="A603" s="11"/>
      <c r="B603" s="11"/>
      <c r="D603" s="11"/>
      <c r="E603" s="13"/>
      <c r="F603" s="8"/>
      <c r="G603" s="8"/>
      <c r="H603" s="14"/>
      <c r="I603" s="14"/>
    </row>
    <row r="604" spans="1:9" x14ac:dyDescent="0.25">
      <c r="A604" s="11"/>
      <c r="B604" s="11"/>
      <c r="D604" s="11"/>
      <c r="E604" s="13"/>
      <c r="F604" s="8"/>
      <c r="G604" s="8"/>
      <c r="H604" s="14"/>
      <c r="I604" s="14"/>
    </row>
    <row r="605" spans="1:9" x14ac:dyDescent="0.25">
      <c r="A605" s="11"/>
      <c r="B605" s="11"/>
      <c r="D605" s="11"/>
      <c r="E605" s="13"/>
      <c r="F605" s="8"/>
      <c r="G605" s="8"/>
      <c r="H605" s="14"/>
      <c r="I605" s="14"/>
    </row>
    <row r="606" spans="1:9" x14ac:dyDescent="0.25">
      <c r="A606" s="11"/>
      <c r="B606" s="11"/>
      <c r="D606" s="11"/>
      <c r="E606" s="13"/>
      <c r="F606" s="8"/>
      <c r="G606" s="8"/>
      <c r="H606" s="14"/>
      <c r="I606" s="14"/>
    </row>
    <row r="607" spans="1:9" x14ac:dyDescent="0.25">
      <c r="A607" s="11"/>
      <c r="B607" s="11"/>
      <c r="D607" s="11"/>
      <c r="E607" s="13"/>
      <c r="F607" s="8"/>
      <c r="G607" s="8"/>
      <c r="H607" s="14"/>
      <c r="I607" s="14"/>
    </row>
    <row r="608" spans="1:9" x14ac:dyDescent="0.25">
      <c r="A608" s="11"/>
      <c r="B608" s="11"/>
      <c r="D608" s="11"/>
      <c r="E608" s="13"/>
      <c r="F608" s="8"/>
      <c r="G608" s="8"/>
      <c r="H608" s="14"/>
      <c r="I608" s="14"/>
    </row>
    <row r="609" spans="1:9" x14ac:dyDescent="0.25">
      <c r="A609" s="11"/>
      <c r="B609" s="11"/>
      <c r="D609" s="11"/>
      <c r="E609" s="13"/>
      <c r="F609" s="8"/>
      <c r="G609" s="8"/>
      <c r="H609" s="14"/>
      <c r="I609" s="14"/>
    </row>
    <row r="610" spans="1:9" x14ac:dyDescent="0.25">
      <c r="A610" s="11"/>
      <c r="B610" s="11"/>
      <c r="D610" s="11"/>
      <c r="E610" s="13"/>
      <c r="F610" s="8"/>
      <c r="G610" s="8"/>
      <c r="H610" s="14"/>
      <c r="I610" s="14"/>
    </row>
    <row r="611" spans="1:9" x14ac:dyDescent="0.25">
      <c r="A611" s="11"/>
      <c r="B611" s="11"/>
      <c r="D611" s="11"/>
      <c r="E611" s="13"/>
      <c r="F611" s="8"/>
      <c r="G611" s="8"/>
      <c r="H611" s="14"/>
      <c r="I611" s="14"/>
    </row>
    <row r="612" spans="1:9" x14ac:dyDescent="0.25">
      <c r="A612" s="11"/>
      <c r="B612" s="11"/>
      <c r="D612" s="11"/>
      <c r="E612" s="13"/>
      <c r="F612" s="8"/>
      <c r="G612" s="8"/>
      <c r="H612" s="14"/>
      <c r="I612" s="14"/>
    </row>
    <row r="613" spans="1:9" x14ac:dyDescent="0.25">
      <c r="A613" s="11"/>
      <c r="B613" s="11"/>
      <c r="D613" s="11"/>
      <c r="E613" s="13"/>
      <c r="F613" s="8"/>
      <c r="G613" s="8"/>
      <c r="H613" s="14"/>
      <c r="I613" s="14"/>
    </row>
    <row r="614" spans="1:9" x14ac:dyDescent="0.25">
      <c r="A614" s="11"/>
      <c r="B614" s="11"/>
      <c r="D614" s="11"/>
      <c r="E614" s="13"/>
      <c r="F614" s="8"/>
      <c r="G614" s="8"/>
      <c r="H614" s="14"/>
      <c r="I614" s="14"/>
    </row>
    <row r="615" spans="1:9" x14ac:dyDescent="0.25">
      <c r="A615" s="11"/>
      <c r="B615" s="11"/>
      <c r="D615" s="11"/>
      <c r="E615" s="13"/>
      <c r="F615" s="8"/>
      <c r="G615" s="8"/>
      <c r="H615" s="14"/>
      <c r="I615" s="14"/>
    </row>
    <row r="616" spans="1:9" x14ac:dyDescent="0.25">
      <c r="A616" s="11"/>
      <c r="B616" s="11"/>
      <c r="D616" s="11"/>
      <c r="E616" s="13"/>
      <c r="F616" s="8"/>
      <c r="G616" s="8"/>
      <c r="H616" s="14"/>
      <c r="I616" s="14"/>
    </row>
    <row r="617" spans="1:9" x14ac:dyDescent="0.25">
      <c r="A617" s="11"/>
      <c r="B617" s="11"/>
      <c r="D617" s="11"/>
      <c r="E617" s="13"/>
      <c r="F617" s="8"/>
      <c r="G617" s="8"/>
      <c r="H617" s="14"/>
      <c r="I617" s="14"/>
    </row>
    <row r="618" spans="1:9" x14ac:dyDescent="0.25">
      <c r="A618" s="11"/>
      <c r="B618" s="11"/>
      <c r="D618" s="11"/>
      <c r="E618" s="13"/>
      <c r="F618" s="8"/>
      <c r="G618" s="8"/>
      <c r="H618" s="14"/>
      <c r="I618" s="14"/>
    </row>
    <row r="619" spans="1:9" x14ac:dyDescent="0.25">
      <c r="A619" s="11"/>
      <c r="B619" s="11"/>
      <c r="D619" s="11"/>
      <c r="E619" s="13"/>
      <c r="F619" s="8"/>
      <c r="G619" s="8"/>
      <c r="H619" s="14"/>
      <c r="I619" s="14"/>
    </row>
    <row r="620" spans="1:9" x14ac:dyDescent="0.25">
      <c r="A620" s="11"/>
      <c r="B620" s="11"/>
      <c r="D620" s="11"/>
      <c r="E620" s="13"/>
      <c r="F620" s="8"/>
      <c r="G620" s="8"/>
      <c r="H620" s="14"/>
      <c r="I620" s="14"/>
    </row>
    <row r="621" spans="1:9" x14ac:dyDescent="0.25">
      <c r="A621" s="11"/>
      <c r="B621" s="11"/>
      <c r="D621" s="11"/>
      <c r="E621" s="13"/>
      <c r="F621" s="8"/>
      <c r="G621" s="8"/>
      <c r="H621" s="14"/>
      <c r="I621" s="14"/>
    </row>
    <row r="622" spans="1:9" x14ac:dyDescent="0.25">
      <c r="A622" s="11"/>
      <c r="B622" s="11"/>
      <c r="D622" s="11"/>
      <c r="E622" s="13"/>
      <c r="F622" s="8"/>
      <c r="G622" s="8"/>
      <c r="H622" s="14"/>
      <c r="I622" s="14"/>
    </row>
    <row r="623" spans="1:9" x14ac:dyDescent="0.25">
      <c r="A623" s="11"/>
      <c r="B623" s="11"/>
      <c r="D623" s="11"/>
      <c r="E623" s="13"/>
      <c r="F623" s="8"/>
      <c r="G623" s="8"/>
      <c r="H623" s="14"/>
      <c r="I623" s="14"/>
    </row>
    <row r="624" spans="1:9" x14ac:dyDescent="0.25">
      <c r="A624" s="11"/>
      <c r="B624" s="11"/>
      <c r="D624" s="11"/>
      <c r="E624" s="13"/>
      <c r="F624" s="8"/>
      <c r="G624" s="8"/>
      <c r="H624" s="14"/>
      <c r="I624" s="14"/>
    </row>
    <row r="625" spans="1:9" x14ac:dyDescent="0.25">
      <c r="A625" s="11"/>
      <c r="B625" s="11"/>
      <c r="D625" s="11"/>
      <c r="E625" s="13"/>
      <c r="F625" s="8"/>
      <c r="G625" s="8"/>
      <c r="H625" s="14"/>
      <c r="I625" s="14"/>
    </row>
    <row r="626" spans="1:9" x14ac:dyDescent="0.25">
      <c r="A626" s="11"/>
      <c r="B626" s="11"/>
      <c r="D626" s="11"/>
      <c r="E626" s="13"/>
      <c r="F626" s="8"/>
      <c r="G626" s="8"/>
      <c r="H626" s="14"/>
      <c r="I626" s="14"/>
    </row>
    <row r="627" spans="1:9" x14ac:dyDescent="0.25">
      <c r="A627" s="11"/>
      <c r="B627" s="11"/>
      <c r="D627" s="11"/>
      <c r="E627" s="13"/>
      <c r="F627" s="8"/>
      <c r="G627" s="8"/>
      <c r="H627" s="14"/>
      <c r="I627" s="14"/>
    </row>
    <row r="628" spans="1:9" x14ac:dyDescent="0.25">
      <c r="A628" s="11"/>
      <c r="B628" s="11"/>
      <c r="D628" s="11"/>
      <c r="E628" s="13"/>
      <c r="F628" s="8"/>
      <c r="G628" s="8"/>
      <c r="H628" s="14"/>
      <c r="I628" s="14"/>
    </row>
    <row r="629" spans="1:9" x14ac:dyDescent="0.25">
      <c r="A629" s="11"/>
      <c r="B629" s="11"/>
      <c r="D629" s="11"/>
      <c r="E629" s="13"/>
      <c r="F629" s="8"/>
      <c r="G629" s="8"/>
      <c r="H629" s="14"/>
      <c r="I629" s="14"/>
    </row>
    <row r="630" spans="1:9" x14ac:dyDescent="0.25">
      <c r="A630" s="11"/>
      <c r="B630" s="11"/>
      <c r="D630" s="11"/>
      <c r="E630" s="13"/>
      <c r="F630" s="8"/>
      <c r="G630" s="8"/>
      <c r="H630" s="14"/>
      <c r="I630" s="14"/>
    </row>
    <row r="631" spans="1:9" x14ac:dyDescent="0.25">
      <c r="A631" s="11"/>
      <c r="B631" s="11"/>
      <c r="D631" s="11"/>
      <c r="E631" s="13"/>
      <c r="F631" s="8"/>
      <c r="G631" s="8"/>
      <c r="H631" s="14"/>
      <c r="I631" s="14"/>
    </row>
    <row r="632" spans="1:9" x14ac:dyDescent="0.25">
      <c r="A632" s="11"/>
      <c r="B632" s="11"/>
      <c r="D632" s="11"/>
      <c r="E632" s="13"/>
      <c r="F632" s="8"/>
      <c r="G632" s="8"/>
      <c r="H632" s="14"/>
      <c r="I632" s="14"/>
    </row>
    <row r="633" spans="1:9" x14ac:dyDescent="0.25">
      <c r="A633" s="11"/>
      <c r="B633" s="11"/>
      <c r="D633" s="11"/>
      <c r="E633" s="13"/>
      <c r="F633" s="8"/>
      <c r="G633" s="8"/>
      <c r="H633" s="14"/>
      <c r="I633" s="14"/>
    </row>
    <row r="634" spans="1:9" x14ac:dyDescent="0.25">
      <c r="A634" s="11"/>
      <c r="B634" s="11"/>
      <c r="D634" s="11"/>
      <c r="E634" s="13"/>
      <c r="F634" s="8"/>
      <c r="G634" s="8"/>
      <c r="H634" s="14"/>
      <c r="I634" s="14"/>
    </row>
    <row r="635" spans="1:9" x14ac:dyDescent="0.25">
      <c r="A635" s="11"/>
      <c r="B635" s="11"/>
      <c r="D635" s="11"/>
      <c r="E635" s="13"/>
      <c r="F635" s="8"/>
      <c r="G635" s="8"/>
      <c r="H635" s="14"/>
      <c r="I635" s="14"/>
    </row>
    <row r="636" spans="1:9" x14ac:dyDescent="0.25">
      <c r="A636" s="11"/>
      <c r="B636" s="11"/>
      <c r="D636" s="11"/>
      <c r="E636" s="13"/>
      <c r="F636" s="8"/>
      <c r="G636" s="8"/>
      <c r="H636" s="14"/>
      <c r="I636" s="14"/>
    </row>
    <row r="637" spans="1:9" x14ac:dyDescent="0.25">
      <c r="A637" s="11"/>
      <c r="B637" s="11"/>
      <c r="D637" s="11"/>
      <c r="E637" s="13"/>
      <c r="F637" s="8"/>
      <c r="G637" s="8"/>
      <c r="H637" s="14"/>
      <c r="I637" s="14"/>
    </row>
    <row r="638" spans="1:9" x14ac:dyDescent="0.25">
      <c r="A638" s="11"/>
      <c r="B638" s="11"/>
      <c r="D638" s="11"/>
      <c r="E638" s="13"/>
      <c r="F638" s="8"/>
      <c r="G638" s="8"/>
      <c r="H638" s="14"/>
      <c r="I638" s="14"/>
    </row>
    <row r="639" spans="1:9" x14ac:dyDescent="0.25">
      <c r="A639" s="11"/>
      <c r="B639" s="11"/>
      <c r="D639" s="11"/>
      <c r="E639" s="13"/>
      <c r="F639" s="8"/>
      <c r="G639" s="8"/>
      <c r="H639" s="14"/>
      <c r="I639" s="14"/>
    </row>
    <row r="640" spans="1:9" x14ac:dyDescent="0.25">
      <c r="A640" s="11"/>
      <c r="B640" s="11"/>
      <c r="D640" s="11"/>
      <c r="E640" s="13"/>
      <c r="F640" s="8"/>
      <c r="G640" s="8"/>
      <c r="H640" s="14"/>
      <c r="I640" s="14"/>
    </row>
    <row r="641" spans="1:9" x14ac:dyDescent="0.25">
      <c r="A641" s="11"/>
      <c r="B641" s="11"/>
      <c r="D641" s="11"/>
      <c r="E641" s="13"/>
      <c r="F641" s="8"/>
      <c r="G641" s="8"/>
      <c r="H641" s="14"/>
      <c r="I641" s="14"/>
    </row>
    <row r="642" spans="1:9" x14ac:dyDescent="0.25">
      <c r="A642" s="11"/>
      <c r="B642" s="11"/>
      <c r="D642" s="11"/>
      <c r="E642" s="13"/>
      <c r="F642" s="8"/>
      <c r="G642" s="8"/>
      <c r="H642" s="14"/>
      <c r="I642" s="14"/>
    </row>
    <row r="643" spans="1:9" x14ac:dyDescent="0.25">
      <c r="A643" s="11"/>
      <c r="B643" s="11"/>
      <c r="D643" s="11"/>
      <c r="E643" s="13"/>
      <c r="F643" s="8"/>
      <c r="G643" s="8"/>
      <c r="H643" s="14"/>
      <c r="I643" s="14"/>
    </row>
    <row r="644" spans="1:9" x14ac:dyDescent="0.25">
      <c r="A644" s="11"/>
      <c r="B644" s="11"/>
      <c r="D644" s="11"/>
      <c r="E644" s="13"/>
      <c r="F644" s="8"/>
      <c r="G644" s="8"/>
      <c r="H644" s="14"/>
      <c r="I644" s="14"/>
    </row>
    <row r="645" spans="1:9" x14ac:dyDescent="0.25">
      <c r="A645" s="11"/>
      <c r="B645" s="11"/>
      <c r="D645" s="11"/>
      <c r="E645" s="13"/>
      <c r="F645" s="8"/>
      <c r="G645" s="8"/>
      <c r="H645" s="14"/>
      <c r="I645" s="14"/>
    </row>
    <row r="646" spans="1:9" x14ac:dyDescent="0.25">
      <c r="A646" s="11"/>
      <c r="B646" s="11"/>
      <c r="D646" s="11"/>
      <c r="E646" s="13"/>
      <c r="F646" s="8"/>
      <c r="G646" s="8"/>
      <c r="H646" s="14"/>
      <c r="I646" s="14"/>
    </row>
    <row r="647" spans="1:9" x14ac:dyDescent="0.25">
      <c r="A647" s="11"/>
      <c r="B647" s="11"/>
      <c r="D647" s="11"/>
      <c r="E647" s="13"/>
      <c r="F647" s="8"/>
      <c r="G647" s="8"/>
      <c r="H647" s="14"/>
      <c r="I647" s="14"/>
    </row>
    <row r="648" spans="1:9" x14ac:dyDescent="0.25">
      <c r="A648" s="11"/>
      <c r="B648" s="11"/>
      <c r="D648" s="11"/>
      <c r="E648" s="13"/>
      <c r="F648" s="8"/>
      <c r="G648" s="8"/>
      <c r="H648" s="14"/>
      <c r="I648" s="14"/>
    </row>
    <row r="649" spans="1:9" x14ac:dyDescent="0.25">
      <c r="A649" s="11"/>
      <c r="B649" s="11"/>
      <c r="D649" s="11"/>
      <c r="E649" s="13"/>
      <c r="F649" s="8"/>
      <c r="G649" s="8"/>
      <c r="H649" s="14"/>
      <c r="I649" s="14"/>
    </row>
    <row r="650" spans="1:9" x14ac:dyDescent="0.25">
      <c r="A650" s="11"/>
      <c r="B650" s="11"/>
      <c r="D650" s="11"/>
      <c r="E650" s="13"/>
      <c r="F650" s="8"/>
      <c r="G650" s="8"/>
      <c r="H650" s="14"/>
      <c r="I650" s="14"/>
    </row>
    <row r="651" spans="1:9" x14ac:dyDescent="0.25">
      <c r="A651" s="11"/>
      <c r="B651" s="11"/>
      <c r="D651" s="11"/>
      <c r="E651" s="13"/>
      <c r="F651" s="8"/>
      <c r="G651" s="8"/>
      <c r="H651" s="14"/>
      <c r="I651" s="14"/>
    </row>
    <row r="652" spans="1:9" x14ac:dyDescent="0.25">
      <c r="A652" s="11"/>
      <c r="B652" s="11"/>
      <c r="D652" s="11"/>
      <c r="E652" s="13"/>
      <c r="F652" s="8"/>
      <c r="G652" s="8"/>
      <c r="H652" s="14"/>
      <c r="I652" s="14"/>
    </row>
    <row r="653" spans="1:9" x14ac:dyDescent="0.25">
      <c r="A653" s="11"/>
      <c r="B653" s="11"/>
      <c r="D653" s="11"/>
      <c r="E653" s="13"/>
      <c r="F653" s="8"/>
      <c r="G653" s="8"/>
      <c r="H653" s="14"/>
      <c r="I653" s="14"/>
    </row>
    <row r="654" spans="1:9" x14ac:dyDescent="0.25">
      <c r="A654" s="11"/>
      <c r="B654" s="11"/>
      <c r="D654" s="11"/>
      <c r="E654" s="13"/>
      <c r="F654" s="8"/>
      <c r="G654" s="8"/>
      <c r="H654" s="14"/>
      <c r="I654" s="14"/>
    </row>
    <row r="655" spans="1:9" x14ac:dyDescent="0.25">
      <c r="A655" s="11"/>
      <c r="B655" s="11"/>
      <c r="D655" s="11"/>
      <c r="E655" s="13"/>
      <c r="F655" s="8"/>
      <c r="G655" s="8"/>
      <c r="H655" s="14"/>
      <c r="I655" s="14"/>
    </row>
    <row r="656" spans="1:9" x14ac:dyDescent="0.25">
      <c r="A656" s="11"/>
      <c r="B656" s="11"/>
      <c r="D656" s="11"/>
      <c r="E656" s="13"/>
      <c r="F656" s="8"/>
      <c r="G656" s="8"/>
      <c r="H656" s="14"/>
      <c r="I656" s="14"/>
    </row>
    <row r="657" spans="1:9" x14ac:dyDescent="0.25">
      <c r="A657" s="11"/>
      <c r="B657" s="11"/>
      <c r="D657" s="11"/>
      <c r="E657" s="13"/>
      <c r="F657" s="8"/>
      <c r="G657" s="8"/>
      <c r="H657" s="14"/>
      <c r="I657" s="14"/>
    </row>
    <row r="658" spans="1:9" x14ac:dyDescent="0.25">
      <c r="A658" s="11"/>
      <c r="B658" s="11"/>
      <c r="D658" s="11"/>
      <c r="E658" s="13"/>
      <c r="F658" s="8"/>
      <c r="G658" s="8"/>
      <c r="H658" s="14"/>
      <c r="I658" s="14"/>
    </row>
    <row r="659" spans="1:9" x14ac:dyDescent="0.25">
      <c r="A659" s="11"/>
      <c r="B659" s="11"/>
      <c r="D659" s="11"/>
      <c r="E659" s="13"/>
      <c r="F659" s="8"/>
      <c r="G659" s="8"/>
      <c r="H659" s="14"/>
      <c r="I659" s="14"/>
    </row>
    <row r="660" spans="1:9" x14ac:dyDescent="0.25">
      <c r="A660" s="11"/>
      <c r="B660" s="11"/>
      <c r="D660" s="11"/>
      <c r="E660" s="13"/>
      <c r="F660" s="8"/>
      <c r="G660" s="8"/>
      <c r="H660" s="14"/>
      <c r="I660" s="14"/>
    </row>
    <row r="661" spans="1:9" x14ac:dyDescent="0.25">
      <c r="A661" s="11"/>
      <c r="B661" s="11"/>
      <c r="D661" s="11"/>
      <c r="E661" s="13"/>
      <c r="F661" s="8"/>
      <c r="G661" s="8"/>
      <c r="H661" s="14"/>
      <c r="I661" s="14"/>
    </row>
    <row r="662" spans="1:9" x14ac:dyDescent="0.25">
      <c r="A662" s="11"/>
      <c r="B662" s="11"/>
      <c r="D662" s="11"/>
      <c r="E662" s="13"/>
      <c r="F662" s="8"/>
      <c r="G662" s="8"/>
      <c r="H662" s="14"/>
      <c r="I662" s="14"/>
    </row>
    <row r="663" spans="1:9" x14ac:dyDescent="0.25">
      <c r="A663" s="11"/>
      <c r="B663" s="11"/>
      <c r="D663" s="11"/>
      <c r="E663" s="13"/>
      <c r="F663" s="8"/>
      <c r="G663" s="8"/>
      <c r="H663" s="14"/>
      <c r="I663" s="14"/>
    </row>
    <row r="664" spans="1:9" x14ac:dyDescent="0.25">
      <c r="A664" s="11"/>
      <c r="B664" s="11"/>
      <c r="D664" s="11"/>
      <c r="E664" s="13"/>
      <c r="F664" s="8"/>
      <c r="G664" s="8"/>
      <c r="H664" s="14"/>
      <c r="I664" s="14"/>
    </row>
    <row r="665" spans="1:9" x14ac:dyDescent="0.25">
      <c r="A665" s="11"/>
      <c r="B665" s="11"/>
      <c r="D665" s="11"/>
      <c r="E665" s="13"/>
      <c r="F665" s="8"/>
      <c r="G665" s="8"/>
      <c r="H665" s="14"/>
      <c r="I665" s="14"/>
    </row>
    <row r="666" spans="1:9" x14ac:dyDescent="0.25">
      <c r="A666" s="11"/>
      <c r="B666" s="11"/>
      <c r="D666" s="11"/>
      <c r="E666" s="13"/>
      <c r="F666" s="8"/>
      <c r="G666" s="8"/>
      <c r="H666" s="14"/>
      <c r="I666" s="14"/>
    </row>
    <row r="667" spans="1:9" x14ac:dyDescent="0.25">
      <c r="A667" s="11"/>
      <c r="B667" s="11"/>
      <c r="D667" s="11"/>
      <c r="E667" s="13"/>
      <c r="F667" s="8"/>
      <c r="G667" s="8"/>
      <c r="H667" s="14"/>
      <c r="I667" s="14"/>
    </row>
    <row r="668" spans="1:9" x14ac:dyDescent="0.25">
      <c r="A668" s="11"/>
      <c r="B668" s="11"/>
      <c r="D668" s="11"/>
      <c r="E668" s="13"/>
      <c r="F668" s="8"/>
      <c r="G668" s="8"/>
      <c r="H668" s="14"/>
      <c r="I668" s="14"/>
    </row>
    <row r="669" spans="1:9" x14ac:dyDescent="0.25">
      <c r="A669" s="11"/>
      <c r="B669" s="11"/>
      <c r="D669" s="11"/>
      <c r="E669" s="13"/>
      <c r="F669" s="8"/>
      <c r="G669" s="8"/>
      <c r="H669" s="14"/>
      <c r="I669" s="14"/>
    </row>
    <row r="670" spans="1:9" x14ac:dyDescent="0.25">
      <c r="A670" s="11"/>
      <c r="B670" s="11"/>
      <c r="D670" s="11"/>
      <c r="E670" s="13"/>
      <c r="F670" s="8"/>
      <c r="G670" s="8"/>
      <c r="H670" s="14"/>
      <c r="I670" s="14"/>
    </row>
    <row r="671" spans="1:9" x14ac:dyDescent="0.25">
      <c r="A671" s="11"/>
      <c r="B671" s="11"/>
      <c r="D671" s="11"/>
      <c r="E671" s="13"/>
      <c r="F671" s="8"/>
      <c r="G671" s="8"/>
      <c r="H671" s="14"/>
      <c r="I671" s="14"/>
    </row>
    <row r="672" spans="1:9" x14ac:dyDescent="0.25">
      <c r="A672" s="11"/>
      <c r="B672" s="11"/>
      <c r="D672" s="11"/>
      <c r="E672" s="13"/>
      <c r="F672" s="8"/>
      <c r="G672" s="8"/>
      <c r="H672" s="14"/>
      <c r="I672" s="14"/>
    </row>
    <row r="673" spans="1:9" x14ac:dyDescent="0.25">
      <c r="A673" s="11"/>
      <c r="B673" s="11"/>
      <c r="D673" s="11"/>
      <c r="E673" s="13"/>
      <c r="F673" s="8"/>
      <c r="G673" s="8"/>
      <c r="H673" s="14"/>
      <c r="I673" s="14"/>
    </row>
    <row r="674" spans="1:9" x14ac:dyDescent="0.25">
      <c r="A674" s="11"/>
      <c r="B674" s="11"/>
      <c r="D674" s="11"/>
      <c r="E674" s="13"/>
      <c r="F674" s="8"/>
      <c r="G674" s="8"/>
      <c r="H674" s="14"/>
      <c r="I674" s="14"/>
    </row>
    <row r="675" spans="1:9" x14ac:dyDescent="0.25">
      <c r="A675" s="11"/>
      <c r="B675" s="11"/>
      <c r="D675" s="11"/>
      <c r="E675" s="13"/>
      <c r="F675" s="8"/>
      <c r="G675" s="8"/>
      <c r="H675" s="14"/>
      <c r="I675" s="14"/>
    </row>
    <row r="676" spans="1:9" x14ac:dyDescent="0.25">
      <c r="A676" s="11"/>
      <c r="B676" s="11"/>
      <c r="D676" s="11"/>
      <c r="E676" s="13"/>
      <c r="F676" s="8"/>
      <c r="G676" s="8"/>
      <c r="H676" s="14"/>
      <c r="I676" s="14"/>
    </row>
    <row r="677" spans="1:9" x14ac:dyDescent="0.25">
      <c r="A677" s="11"/>
      <c r="B677" s="11"/>
      <c r="D677" s="11"/>
      <c r="E677" s="13"/>
      <c r="F677" s="8"/>
      <c r="G677" s="8"/>
      <c r="H677" s="14"/>
      <c r="I677" s="14"/>
    </row>
    <row r="678" spans="1:9" x14ac:dyDescent="0.25">
      <c r="A678" s="11"/>
      <c r="B678" s="11"/>
      <c r="D678" s="11"/>
      <c r="E678" s="13"/>
      <c r="F678" s="8"/>
      <c r="G678" s="8"/>
      <c r="H678" s="14"/>
      <c r="I678" s="14"/>
    </row>
    <row r="679" spans="1:9" x14ac:dyDescent="0.25">
      <c r="A679" s="11"/>
      <c r="B679" s="11"/>
      <c r="D679" s="11"/>
      <c r="E679" s="13"/>
      <c r="F679" s="8"/>
      <c r="G679" s="8"/>
      <c r="H679" s="14"/>
      <c r="I679" s="14"/>
    </row>
    <row r="680" spans="1:9" x14ac:dyDescent="0.25">
      <c r="A680" s="11"/>
      <c r="B680" s="11"/>
      <c r="D680" s="11"/>
      <c r="E680" s="13"/>
      <c r="F680" s="8"/>
      <c r="G680" s="8"/>
      <c r="H680" s="14"/>
      <c r="I680" s="14"/>
    </row>
    <row r="681" spans="1:9" x14ac:dyDescent="0.25">
      <c r="A681" s="11"/>
      <c r="B681" s="11"/>
      <c r="D681" s="11"/>
      <c r="E681" s="13"/>
      <c r="F681" s="8"/>
      <c r="G681" s="8"/>
      <c r="H681" s="14"/>
      <c r="I681" s="14"/>
    </row>
    <row r="682" spans="1:9" x14ac:dyDescent="0.25">
      <c r="A682" s="11"/>
      <c r="B682" s="11"/>
      <c r="D682" s="11"/>
      <c r="E682" s="13"/>
      <c r="F682" s="8"/>
      <c r="G682" s="8"/>
      <c r="H682" s="14"/>
      <c r="I682" s="14"/>
    </row>
    <row r="683" spans="1:9" x14ac:dyDescent="0.25">
      <c r="A683" s="11"/>
      <c r="B683" s="11"/>
      <c r="D683" s="11"/>
      <c r="E683" s="13"/>
      <c r="F683" s="8"/>
      <c r="G683" s="8"/>
      <c r="H683" s="14"/>
      <c r="I683" s="14"/>
    </row>
    <row r="684" spans="1:9" x14ac:dyDescent="0.25">
      <c r="A684" s="11"/>
      <c r="B684" s="11"/>
      <c r="D684" s="11"/>
      <c r="E684" s="13"/>
      <c r="F684" s="8"/>
      <c r="G684" s="8"/>
      <c r="H684" s="14"/>
      <c r="I684" s="14"/>
    </row>
    <row r="685" spans="1:9" x14ac:dyDescent="0.25">
      <c r="A685" s="11"/>
      <c r="B685" s="11"/>
      <c r="D685" s="11"/>
      <c r="E685" s="13"/>
      <c r="F685" s="8"/>
      <c r="G685" s="8"/>
      <c r="H685" s="14"/>
      <c r="I685" s="14"/>
    </row>
    <row r="686" spans="1:9" x14ac:dyDescent="0.25">
      <c r="A686" s="11"/>
      <c r="B686" s="11"/>
      <c r="D686" s="11"/>
      <c r="E686" s="13"/>
      <c r="F686" s="8"/>
      <c r="G686" s="8"/>
      <c r="H686" s="14"/>
      <c r="I686" s="14"/>
    </row>
    <row r="687" spans="1:9" x14ac:dyDescent="0.25">
      <c r="A687" s="11"/>
      <c r="B687" s="11"/>
      <c r="D687" s="11"/>
      <c r="E687" s="13"/>
      <c r="F687" s="8"/>
      <c r="G687" s="8"/>
      <c r="H687" s="14"/>
      <c r="I687" s="14"/>
    </row>
    <row r="688" spans="1:9" x14ac:dyDescent="0.25">
      <c r="A688" s="11"/>
      <c r="B688" s="11"/>
      <c r="D688" s="11"/>
      <c r="E688" s="13"/>
      <c r="F688" s="8"/>
      <c r="G688" s="8"/>
      <c r="H688" s="14"/>
      <c r="I688" s="14"/>
    </row>
    <row r="689" spans="1:9" x14ac:dyDescent="0.25">
      <c r="A689" s="11"/>
      <c r="B689" s="11"/>
      <c r="D689" s="11"/>
      <c r="E689" s="13"/>
      <c r="F689" s="8"/>
      <c r="G689" s="8"/>
      <c r="H689" s="14"/>
      <c r="I689" s="14"/>
    </row>
    <row r="690" spans="1:9" x14ac:dyDescent="0.25">
      <c r="A690" s="11"/>
      <c r="B690" s="11"/>
      <c r="D690" s="11"/>
      <c r="E690" s="13"/>
      <c r="F690" s="8"/>
      <c r="G690" s="8"/>
      <c r="H690" s="14"/>
      <c r="I690" s="14"/>
    </row>
    <row r="691" spans="1:9" x14ac:dyDescent="0.25">
      <c r="A691" s="11"/>
      <c r="B691" s="11"/>
      <c r="D691" s="11"/>
      <c r="E691" s="13"/>
      <c r="F691" s="8"/>
      <c r="G691" s="8"/>
      <c r="H691" s="14"/>
      <c r="I691" s="14"/>
    </row>
    <row r="692" spans="1:9" x14ac:dyDescent="0.25">
      <c r="A692" s="11"/>
      <c r="B692" s="11"/>
      <c r="D692" s="11"/>
      <c r="E692" s="13"/>
      <c r="F692" s="8"/>
      <c r="G692" s="8"/>
      <c r="H692" s="14"/>
      <c r="I692" s="14"/>
    </row>
    <row r="693" spans="1:9" x14ac:dyDescent="0.25">
      <c r="A693" s="11"/>
      <c r="B693" s="11"/>
      <c r="D693" s="11"/>
      <c r="E693" s="13"/>
      <c r="F693" s="8"/>
      <c r="G693" s="8"/>
      <c r="H693" s="14"/>
      <c r="I693" s="14"/>
    </row>
  </sheetData>
  <mergeCells count="71">
    <mergeCell ref="A6:N6"/>
    <mergeCell ref="A9:C10"/>
    <mergeCell ref="D9:E10"/>
    <mergeCell ref="F9:F10"/>
    <mergeCell ref="G9:G10"/>
    <mergeCell ref="H9:H10"/>
    <mergeCell ref="I9:I10"/>
    <mergeCell ref="J9:J10"/>
    <mergeCell ref="K9:K10"/>
    <mergeCell ref="L9:L10"/>
    <mergeCell ref="M9:N9"/>
    <mergeCell ref="B11:C11"/>
    <mergeCell ref="D11:E11"/>
    <mergeCell ref="D12:E12"/>
    <mergeCell ref="A13:A17"/>
    <mergeCell ref="D13:E13"/>
    <mergeCell ref="D16:E16"/>
    <mergeCell ref="D17:E17"/>
    <mergeCell ref="D18:E18"/>
    <mergeCell ref="A19:A32"/>
    <mergeCell ref="D19:E19"/>
    <mergeCell ref="B20:B30"/>
    <mergeCell ref="D20:E20"/>
    <mergeCell ref="D21:E21"/>
    <mergeCell ref="D22:E22"/>
    <mergeCell ref="D30:E30"/>
    <mergeCell ref="D31:E31"/>
    <mergeCell ref="D32:E32"/>
    <mergeCell ref="D33:E33"/>
    <mergeCell ref="D34:E34"/>
    <mergeCell ref="D35:E35"/>
    <mergeCell ref="A36:A47"/>
    <mergeCell ref="D36:E36"/>
    <mergeCell ref="D37:E37"/>
    <mergeCell ref="D38:E38"/>
    <mergeCell ref="D39:E39"/>
    <mergeCell ref="D40:E40"/>
    <mergeCell ref="D41:E41"/>
    <mergeCell ref="D53:E53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A60:A69"/>
    <mergeCell ref="D60:E60"/>
    <mergeCell ref="D61:E61"/>
    <mergeCell ref="D62:E62"/>
    <mergeCell ref="D63:E63"/>
    <mergeCell ref="D69:E69"/>
    <mergeCell ref="D54:E54"/>
    <mergeCell ref="D55:E55"/>
    <mergeCell ref="D56:E56"/>
    <mergeCell ref="D58:E58"/>
    <mergeCell ref="D59:E59"/>
    <mergeCell ref="D64:E64"/>
    <mergeCell ref="D65:E65"/>
    <mergeCell ref="D66:E66"/>
    <mergeCell ref="D67:E67"/>
    <mergeCell ref="D68:E68"/>
    <mergeCell ref="E70:H70"/>
    <mergeCell ref="E74:F74"/>
    <mergeCell ref="G74:J74"/>
    <mergeCell ref="A77:B77"/>
    <mergeCell ref="C77:J77"/>
  </mergeCells>
  <pageMargins left="0.31496062992125984" right="0.11811023622047245" top="0.35433070866141736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55"/>
  <sheetViews>
    <sheetView tabSelected="1" view="pageBreakPreview" topLeftCell="A34" zoomScale="60" zoomScaleNormal="100" workbookViewId="0">
      <selection activeCell="C10" sqref="C10:C11"/>
    </sheetView>
  </sheetViews>
  <sheetFormatPr defaultColWidth="9.28515625" defaultRowHeight="15" x14ac:dyDescent="0.25"/>
  <cols>
    <col min="1" max="1" width="4.28515625" style="60" customWidth="1"/>
    <col min="2" max="2" width="3.7109375" style="60" customWidth="1"/>
    <col min="3" max="3" width="52.7109375" style="61" customWidth="1"/>
    <col min="4" max="4" width="11.140625" style="60" customWidth="1"/>
    <col min="5" max="5" width="9" style="62" customWidth="1"/>
    <col min="6" max="6" width="11" style="62" customWidth="1"/>
    <col min="7" max="8" width="10.5703125" style="60" customWidth="1"/>
    <col min="9" max="9" width="9.42578125" style="60" customWidth="1"/>
    <col min="10" max="10" width="10.28515625" style="60" customWidth="1"/>
    <col min="11" max="256" width="9.28515625" style="60"/>
    <col min="257" max="257" width="4.28515625" style="60" customWidth="1"/>
    <col min="258" max="258" width="3.7109375" style="60" customWidth="1"/>
    <col min="259" max="259" width="52.7109375" style="60" customWidth="1"/>
    <col min="260" max="260" width="11.140625" style="60" customWidth="1"/>
    <col min="261" max="261" width="9" style="60" customWidth="1"/>
    <col min="262" max="262" width="11" style="60" customWidth="1"/>
    <col min="263" max="264" width="10.5703125" style="60" customWidth="1"/>
    <col min="265" max="265" width="9.42578125" style="60" customWidth="1"/>
    <col min="266" max="266" width="10.28515625" style="60" customWidth="1"/>
    <col min="267" max="512" width="9.28515625" style="60"/>
    <col min="513" max="513" width="4.28515625" style="60" customWidth="1"/>
    <col min="514" max="514" width="3.7109375" style="60" customWidth="1"/>
    <col min="515" max="515" width="52.7109375" style="60" customWidth="1"/>
    <col min="516" max="516" width="11.140625" style="60" customWidth="1"/>
    <col min="517" max="517" width="9" style="60" customWidth="1"/>
    <col min="518" max="518" width="11" style="60" customWidth="1"/>
    <col min="519" max="520" width="10.5703125" style="60" customWidth="1"/>
    <col min="521" max="521" width="9.42578125" style="60" customWidth="1"/>
    <col min="522" max="522" width="10.28515625" style="60" customWidth="1"/>
    <col min="523" max="768" width="9.28515625" style="60"/>
    <col min="769" max="769" width="4.28515625" style="60" customWidth="1"/>
    <col min="770" max="770" width="3.7109375" style="60" customWidth="1"/>
    <col min="771" max="771" width="52.7109375" style="60" customWidth="1"/>
    <col min="772" max="772" width="11.140625" style="60" customWidth="1"/>
    <col min="773" max="773" width="9" style="60" customWidth="1"/>
    <col min="774" max="774" width="11" style="60" customWidth="1"/>
    <col min="775" max="776" width="10.5703125" style="60" customWidth="1"/>
    <col min="777" max="777" width="9.42578125" style="60" customWidth="1"/>
    <col min="778" max="778" width="10.28515625" style="60" customWidth="1"/>
    <col min="779" max="1024" width="9.28515625" style="60"/>
    <col min="1025" max="1025" width="4.28515625" style="60" customWidth="1"/>
    <col min="1026" max="1026" width="3.7109375" style="60" customWidth="1"/>
    <col min="1027" max="1027" width="52.7109375" style="60" customWidth="1"/>
    <col min="1028" max="1028" width="11.140625" style="60" customWidth="1"/>
    <col min="1029" max="1029" width="9" style="60" customWidth="1"/>
    <col min="1030" max="1030" width="11" style="60" customWidth="1"/>
    <col min="1031" max="1032" width="10.5703125" style="60" customWidth="1"/>
    <col min="1033" max="1033" width="9.42578125" style="60" customWidth="1"/>
    <col min="1034" max="1034" width="10.28515625" style="60" customWidth="1"/>
    <col min="1035" max="1280" width="9.28515625" style="60"/>
    <col min="1281" max="1281" width="4.28515625" style="60" customWidth="1"/>
    <col min="1282" max="1282" width="3.7109375" style="60" customWidth="1"/>
    <col min="1283" max="1283" width="52.7109375" style="60" customWidth="1"/>
    <col min="1284" max="1284" width="11.140625" style="60" customWidth="1"/>
    <col min="1285" max="1285" width="9" style="60" customWidth="1"/>
    <col min="1286" max="1286" width="11" style="60" customWidth="1"/>
    <col min="1287" max="1288" width="10.5703125" style="60" customWidth="1"/>
    <col min="1289" max="1289" width="9.42578125" style="60" customWidth="1"/>
    <col min="1290" max="1290" width="10.28515625" style="60" customWidth="1"/>
    <col min="1291" max="1536" width="9.28515625" style="60"/>
    <col min="1537" max="1537" width="4.28515625" style="60" customWidth="1"/>
    <col min="1538" max="1538" width="3.7109375" style="60" customWidth="1"/>
    <col min="1539" max="1539" width="52.7109375" style="60" customWidth="1"/>
    <col min="1540" max="1540" width="11.140625" style="60" customWidth="1"/>
    <col min="1541" max="1541" width="9" style="60" customWidth="1"/>
    <col min="1542" max="1542" width="11" style="60" customWidth="1"/>
    <col min="1543" max="1544" width="10.5703125" style="60" customWidth="1"/>
    <col min="1545" max="1545" width="9.42578125" style="60" customWidth="1"/>
    <col min="1546" max="1546" width="10.28515625" style="60" customWidth="1"/>
    <col min="1547" max="1792" width="9.28515625" style="60"/>
    <col min="1793" max="1793" width="4.28515625" style="60" customWidth="1"/>
    <col min="1794" max="1794" width="3.7109375" style="60" customWidth="1"/>
    <col min="1795" max="1795" width="52.7109375" style="60" customWidth="1"/>
    <col min="1796" max="1796" width="11.140625" style="60" customWidth="1"/>
    <col min="1797" max="1797" width="9" style="60" customWidth="1"/>
    <col min="1798" max="1798" width="11" style="60" customWidth="1"/>
    <col min="1799" max="1800" width="10.5703125" style="60" customWidth="1"/>
    <col min="1801" max="1801" width="9.42578125" style="60" customWidth="1"/>
    <col min="1802" max="1802" width="10.28515625" style="60" customWidth="1"/>
    <col min="1803" max="2048" width="9.28515625" style="60"/>
    <col min="2049" max="2049" width="4.28515625" style="60" customWidth="1"/>
    <col min="2050" max="2050" width="3.7109375" style="60" customWidth="1"/>
    <col min="2051" max="2051" width="52.7109375" style="60" customWidth="1"/>
    <col min="2052" max="2052" width="11.140625" style="60" customWidth="1"/>
    <col min="2053" max="2053" width="9" style="60" customWidth="1"/>
    <col min="2054" max="2054" width="11" style="60" customWidth="1"/>
    <col min="2055" max="2056" width="10.5703125" style="60" customWidth="1"/>
    <col min="2057" max="2057" width="9.42578125" style="60" customWidth="1"/>
    <col min="2058" max="2058" width="10.28515625" style="60" customWidth="1"/>
    <col min="2059" max="2304" width="9.28515625" style="60"/>
    <col min="2305" max="2305" width="4.28515625" style="60" customWidth="1"/>
    <col min="2306" max="2306" width="3.7109375" style="60" customWidth="1"/>
    <col min="2307" max="2307" width="52.7109375" style="60" customWidth="1"/>
    <col min="2308" max="2308" width="11.140625" style="60" customWidth="1"/>
    <col min="2309" max="2309" width="9" style="60" customWidth="1"/>
    <col min="2310" max="2310" width="11" style="60" customWidth="1"/>
    <col min="2311" max="2312" width="10.5703125" style="60" customWidth="1"/>
    <col min="2313" max="2313" width="9.42578125" style="60" customWidth="1"/>
    <col min="2314" max="2314" width="10.28515625" style="60" customWidth="1"/>
    <col min="2315" max="2560" width="9.28515625" style="60"/>
    <col min="2561" max="2561" width="4.28515625" style="60" customWidth="1"/>
    <col min="2562" max="2562" width="3.7109375" style="60" customWidth="1"/>
    <col min="2563" max="2563" width="52.7109375" style="60" customWidth="1"/>
    <col min="2564" max="2564" width="11.140625" style="60" customWidth="1"/>
    <col min="2565" max="2565" width="9" style="60" customWidth="1"/>
    <col min="2566" max="2566" width="11" style="60" customWidth="1"/>
    <col min="2567" max="2568" width="10.5703125" style="60" customWidth="1"/>
    <col min="2569" max="2569" width="9.42578125" style="60" customWidth="1"/>
    <col min="2570" max="2570" width="10.28515625" style="60" customWidth="1"/>
    <col min="2571" max="2816" width="9.28515625" style="60"/>
    <col min="2817" max="2817" width="4.28515625" style="60" customWidth="1"/>
    <col min="2818" max="2818" width="3.7109375" style="60" customWidth="1"/>
    <col min="2819" max="2819" width="52.7109375" style="60" customWidth="1"/>
    <col min="2820" max="2820" width="11.140625" style="60" customWidth="1"/>
    <col min="2821" max="2821" width="9" style="60" customWidth="1"/>
    <col min="2822" max="2822" width="11" style="60" customWidth="1"/>
    <col min="2823" max="2824" width="10.5703125" style="60" customWidth="1"/>
    <col min="2825" max="2825" width="9.42578125" style="60" customWidth="1"/>
    <col min="2826" max="2826" width="10.28515625" style="60" customWidth="1"/>
    <col min="2827" max="3072" width="9.28515625" style="60"/>
    <col min="3073" max="3073" width="4.28515625" style="60" customWidth="1"/>
    <col min="3074" max="3074" width="3.7109375" style="60" customWidth="1"/>
    <col min="3075" max="3075" width="52.7109375" style="60" customWidth="1"/>
    <col min="3076" max="3076" width="11.140625" style="60" customWidth="1"/>
    <col min="3077" max="3077" width="9" style="60" customWidth="1"/>
    <col min="3078" max="3078" width="11" style="60" customWidth="1"/>
    <col min="3079" max="3080" width="10.5703125" style="60" customWidth="1"/>
    <col min="3081" max="3081" width="9.42578125" style="60" customWidth="1"/>
    <col min="3082" max="3082" width="10.28515625" style="60" customWidth="1"/>
    <col min="3083" max="3328" width="9.28515625" style="60"/>
    <col min="3329" max="3329" width="4.28515625" style="60" customWidth="1"/>
    <col min="3330" max="3330" width="3.7109375" style="60" customWidth="1"/>
    <col min="3331" max="3331" width="52.7109375" style="60" customWidth="1"/>
    <col min="3332" max="3332" width="11.140625" style="60" customWidth="1"/>
    <col min="3333" max="3333" width="9" style="60" customWidth="1"/>
    <col min="3334" max="3334" width="11" style="60" customWidth="1"/>
    <col min="3335" max="3336" width="10.5703125" style="60" customWidth="1"/>
    <col min="3337" max="3337" width="9.42578125" style="60" customWidth="1"/>
    <col min="3338" max="3338" width="10.28515625" style="60" customWidth="1"/>
    <col min="3339" max="3584" width="9.28515625" style="60"/>
    <col min="3585" max="3585" width="4.28515625" style="60" customWidth="1"/>
    <col min="3586" max="3586" width="3.7109375" style="60" customWidth="1"/>
    <col min="3587" max="3587" width="52.7109375" style="60" customWidth="1"/>
    <col min="3588" max="3588" width="11.140625" style="60" customWidth="1"/>
    <col min="3589" max="3589" width="9" style="60" customWidth="1"/>
    <col min="3590" max="3590" width="11" style="60" customWidth="1"/>
    <col min="3591" max="3592" width="10.5703125" style="60" customWidth="1"/>
    <col min="3593" max="3593" width="9.42578125" style="60" customWidth="1"/>
    <col min="3594" max="3594" width="10.28515625" style="60" customWidth="1"/>
    <col min="3595" max="3840" width="9.28515625" style="60"/>
    <col min="3841" max="3841" width="4.28515625" style="60" customWidth="1"/>
    <col min="3842" max="3842" width="3.7109375" style="60" customWidth="1"/>
    <col min="3843" max="3843" width="52.7109375" style="60" customWidth="1"/>
    <col min="3844" max="3844" width="11.140625" style="60" customWidth="1"/>
    <col min="3845" max="3845" width="9" style="60" customWidth="1"/>
    <col min="3846" max="3846" width="11" style="60" customWidth="1"/>
    <col min="3847" max="3848" width="10.5703125" style="60" customWidth="1"/>
    <col min="3849" max="3849" width="9.42578125" style="60" customWidth="1"/>
    <col min="3850" max="3850" width="10.28515625" style="60" customWidth="1"/>
    <col min="3851" max="4096" width="9.28515625" style="60"/>
    <col min="4097" max="4097" width="4.28515625" style="60" customWidth="1"/>
    <col min="4098" max="4098" width="3.7109375" style="60" customWidth="1"/>
    <col min="4099" max="4099" width="52.7109375" style="60" customWidth="1"/>
    <col min="4100" max="4100" width="11.140625" style="60" customWidth="1"/>
    <col min="4101" max="4101" width="9" style="60" customWidth="1"/>
    <col min="4102" max="4102" width="11" style="60" customWidth="1"/>
    <col min="4103" max="4104" width="10.5703125" style="60" customWidth="1"/>
    <col min="4105" max="4105" width="9.42578125" style="60" customWidth="1"/>
    <col min="4106" max="4106" width="10.28515625" style="60" customWidth="1"/>
    <col min="4107" max="4352" width="9.28515625" style="60"/>
    <col min="4353" max="4353" width="4.28515625" style="60" customWidth="1"/>
    <col min="4354" max="4354" width="3.7109375" style="60" customWidth="1"/>
    <col min="4355" max="4355" width="52.7109375" style="60" customWidth="1"/>
    <col min="4356" max="4356" width="11.140625" style="60" customWidth="1"/>
    <col min="4357" max="4357" width="9" style="60" customWidth="1"/>
    <col min="4358" max="4358" width="11" style="60" customWidth="1"/>
    <col min="4359" max="4360" width="10.5703125" style="60" customWidth="1"/>
    <col min="4361" max="4361" width="9.42578125" style="60" customWidth="1"/>
    <col min="4362" max="4362" width="10.28515625" style="60" customWidth="1"/>
    <col min="4363" max="4608" width="9.28515625" style="60"/>
    <col min="4609" max="4609" width="4.28515625" style="60" customWidth="1"/>
    <col min="4610" max="4610" width="3.7109375" style="60" customWidth="1"/>
    <col min="4611" max="4611" width="52.7109375" style="60" customWidth="1"/>
    <col min="4612" max="4612" width="11.140625" style="60" customWidth="1"/>
    <col min="4613" max="4613" width="9" style="60" customWidth="1"/>
    <col min="4614" max="4614" width="11" style="60" customWidth="1"/>
    <col min="4615" max="4616" width="10.5703125" style="60" customWidth="1"/>
    <col min="4617" max="4617" width="9.42578125" style="60" customWidth="1"/>
    <col min="4618" max="4618" width="10.28515625" style="60" customWidth="1"/>
    <col min="4619" max="4864" width="9.28515625" style="60"/>
    <col min="4865" max="4865" width="4.28515625" style="60" customWidth="1"/>
    <col min="4866" max="4866" width="3.7109375" style="60" customWidth="1"/>
    <col min="4867" max="4867" width="52.7109375" style="60" customWidth="1"/>
    <col min="4868" max="4868" width="11.140625" style="60" customWidth="1"/>
    <col min="4869" max="4869" width="9" style="60" customWidth="1"/>
    <col min="4870" max="4870" width="11" style="60" customWidth="1"/>
    <col min="4871" max="4872" width="10.5703125" style="60" customWidth="1"/>
    <col min="4873" max="4873" width="9.42578125" style="60" customWidth="1"/>
    <col min="4874" max="4874" width="10.28515625" style="60" customWidth="1"/>
    <col min="4875" max="5120" width="9.28515625" style="60"/>
    <col min="5121" max="5121" width="4.28515625" style="60" customWidth="1"/>
    <col min="5122" max="5122" width="3.7109375" style="60" customWidth="1"/>
    <col min="5123" max="5123" width="52.7109375" style="60" customWidth="1"/>
    <col min="5124" max="5124" width="11.140625" style="60" customWidth="1"/>
    <col min="5125" max="5125" width="9" style="60" customWidth="1"/>
    <col min="5126" max="5126" width="11" style="60" customWidth="1"/>
    <col min="5127" max="5128" width="10.5703125" style="60" customWidth="1"/>
    <col min="5129" max="5129" width="9.42578125" style="60" customWidth="1"/>
    <col min="5130" max="5130" width="10.28515625" style="60" customWidth="1"/>
    <col min="5131" max="5376" width="9.28515625" style="60"/>
    <col min="5377" max="5377" width="4.28515625" style="60" customWidth="1"/>
    <col min="5378" max="5378" width="3.7109375" style="60" customWidth="1"/>
    <col min="5379" max="5379" width="52.7109375" style="60" customWidth="1"/>
    <col min="5380" max="5380" width="11.140625" style="60" customWidth="1"/>
    <col min="5381" max="5381" width="9" style="60" customWidth="1"/>
    <col min="5382" max="5382" width="11" style="60" customWidth="1"/>
    <col min="5383" max="5384" width="10.5703125" style="60" customWidth="1"/>
    <col min="5385" max="5385" width="9.42578125" style="60" customWidth="1"/>
    <col min="5386" max="5386" width="10.28515625" style="60" customWidth="1"/>
    <col min="5387" max="5632" width="9.28515625" style="60"/>
    <col min="5633" max="5633" width="4.28515625" style="60" customWidth="1"/>
    <col min="5634" max="5634" width="3.7109375" style="60" customWidth="1"/>
    <col min="5635" max="5635" width="52.7109375" style="60" customWidth="1"/>
    <col min="5636" max="5636" width="11.140625" style="60" customWidth="1"/>
    <col min="5637" max="5637" width="9" style="60" customWidth="1"/>
    <col min="5638" max="5638" width="11" style="60" customWidth="1"/>
    <col min="5639" max="5640" width="10.5703125" style="60" customWidth="1"/>
    <col min="5641" max="5641" width="9.42578125" style="60" customWidth="1"/>
    <col min="5642" max="5642" width="10.28515625" style="60" customWidth="1"/>
    <col min="5643" max="5888" width="9.28515625" style="60"/>
    <col min="5889" max="5889" width="4.28515625" style="60" customWidth="1"/>
    <col min="5890" max="5890" width="3.7109375" style="60" customWidth="1"/>
    <col min="5891" max="5891" width="52.7109375" style="60" customWidth="1"/>
    <col min="5892" max="5892" width="11.140625" style="60" customWidth="1"/>
    <col min="5893" max="5893" width="9" style="60" customWidth="1"/>
    <col min="5894" max="5894" width="11" style="60" customWidth="1"/>
    <col min="5895" max="5896" width="10.5703125" style="60" customWidth="1"/>
    <col min="5897" max="5897" width="9.42578125" style="60" customWidth="1"/>
    <col min="5898" max="5898" width="10.28515625" style="60" customWidth="1"/>
    <col min="5899" max="6144" width="9.28515625" style="60"/>
    <col min="6145" max="6145" width="4.28515625" style="60" customWidth="1"/>
    <col min="6146" max="6146" width="3.7109375" style="60" customWidth="1"/>
    <col min="6147" max="6147" width="52.7109375" style="60" customWidth="1"/>
    <col min="6148" max="6148" width="11.140625" style="60" customWidth="1"/>
    <col min="6149" max="6149" width="9" style="60" customWidth="1"/>
    <col min="6150" max="6150" width="11" style="60" customWidth="1"/>
    <col min="6151" max="6152" width="10.5703125" style="60" customWidth="1"/>
    <col min="6153" max="6153" width="9.42578125" style="60" customWidth="1"/>
    <col min="6154" max="6154" width="10.28515625" style="60" customWidth="1"/>
    <col min="6155" max="6400" width="9.28515625" style="60"/>
    <col min="6401" max="6401" width="4.28515625" style="60" customWidth="1"/>
    <col min="6402" max="6402" width="3.7109375" style="60" customWidth="1"/>
    <col min="6403" max="6403" width="52.7109375" style="60" customWidth="1"/>
    <col min="6404" max="6404" width="11.140625" style="60" customWidth="1"/>
    <col min="6405" max="6405" width="9" style="60" customWidth="1"/>
    <col min="6406" max="6406" width="11" style="60" customWidth="1"/>
    <col min="6407" max="6408" width="10.5703125" style="60" customWidth="1"/>
    <col min="6409" max="6409" width="9.42578125" style="60" customWidth="1"/>
    <col min="6410" max="6410" width="10.28515625" style="60" customWidth="1"/>
    <col min="6411" max="6656" width="9.28515625" style="60"/>
    <col min="6657" max="6657" width="4.28515625" style="60" customWidth="1"/>
    <col min="6658" max="6658" width="3.7109375" style="60" customWidth="1"/>
    <col min="6659" max="6659" width="52.7109375" style="60" customWidth="1"/>
    <col min="6660" max="6660" width="11.140625" style="60" customWidth="1"/>
    <col min="6661" max="6661" width="9" style="60" customWidth="1"/>
    <col min="6662" max="6662" width="11" style="60" customWidth="1"/>
    <col min="6663" max="6664" width="10.5703125" style="60" customWidth="1"/>
    <col min="6665" max="6665" width="9.42578125" style="60" customWidth="1"/>
    <col min="6666" max="6666" width="10.28515625" style="60" customWidth="1"/>
    <col min="6667" max="6912" width="9.28515625" style="60"/>
    <col min="6913" max="6913" width="4.28515625" style="60" customWidth="1"/>
    <col min="6914" max="6914" width="3.7109375" style="60" customWidth="1"/>
    <col min="6915" max="6915" width="52.7109375" style="60" customWidth="1"/>
    <col min="6916" max="6916" width="11.140625" style="60" customWidth="1"/>
    <col min="6917" max="6917" width="9" style="60" customWidth="1"/>
    <col min="6918" max="6918" width="11" style="60" customWidth="1"/>
    <col min="6919" max="6920" width="10.5703125" style="60" customWidth="1"/>
    <col min="6921" max="6921" width="9.42578125" style="60" customWidth="1"/>
    <col min="6922" max="6922" width="10.28515625" style="60" customWidth="1"/>
    <col min="6923" max="7168" width="9.28515625" style="60"/>
    <col min="7169" max="7169" width="4.28515625" style="60" customWidth="1"/>
    <col min="7170" max="7170" width="3.7109375" style="60" customWidth="1"/>
    <col min="7171" max="7171" width="52.7109375" style="60" customWidth="1"/>
    <col min="7172" max="7172" width="11.140625" style="60" customWidth="1"/>
    <col min="7173" max="7173" width="9" style="60" customWidth="1"/>
    <col min="7174" max="7174" width="11" style="60" customWidth="1"/>
    <col min="7175" max="7176" width="10.5703125" style="60" customWidth="1"/>
    <col min="7177" max="7177" width="9.42578125" style="60" customWidth="1"/>
    <col min="7178" max="7178" width="10.28515625" style="60" customWidth="1"/>
    <col min="7179" max="7424" width="9.28515625" style="60"/>
    <col min="7425" max="7425" width="4.28515625" style="60" customWidth="1"/>
    <col min="7426" max="7426" width="3.7109375" style="60" customWidth="1"/>
    <col min="7427" max="7427" width="52.7109375" style="60" customWidth="1"/>
    <col min="7428" max="7428" width="11.140625" style="60" customWidth="1"/>
    <col min="7429" max="7429" width="9" style="60" customWidth="1"/>
    <col min="7430" max="7430" width="11" style="60" customWidth="1"/>
    <col min="7431" max="7432" width="10.5703125" style="60" customWidth="1"/>
    <col min="7433" max="7433" width="9.42578125" style="60" customWidth="1"/>
    <col min="7434" max="7434" width="10.28515625" style="60" customWidth="1"/>
    <col min="7435" max="7680" width="9.28515625" style="60"/>
    <col min="7681" max="7681" width="4.28515625" style="60" customWidth="1"/>
    <col min="7682" max="7682" width="3.7109375" style="60" customWidth="1"/>
    <col min="7683" max="7683" width="52.7109375" style="60" customWidth="1"/>
    <col min="7684" max="7684" width="11.140625" style="60" customWidth="1"/>
    <col min="7685" max="7685" width="9" style="60" customWidth="1"/>
    <col min="7686" max="7686" width="11" style="60" customWidth="1"/>
    <col min="7687" max="7688" width="10.5703125" style="60" customWidth="1"/>
    <col min="7689" max="7689" width="9.42578125" style="60" customWidth="1"/>
    <col min="7690" max="7690" width="10.28515625" style="60" customWidth="1"/>
    <col min="7691" max="7936" width="9.28515625" style="60"/>
    <col min="7937" max="7937" width="4.28515625" style="60" customWidth="1"/>
    <col min="7938" max="7938" width="3.7109375" style="60" customWidth="1"/>
    <col min="7939" max="7939" width="52.7109375" style="60" customWidth="1"/>
    <col min="7940" max="7940" width="11.140625" style="60" customWidth="1"/>
    <col min="7941" max="7941" width="9" style="60" customWidth="1"/>
    <col min="7942" max="7942" width="11" style="60" customWidth="1"/>
    <col min="7943" max="7944" width="10.5703125" style="60" customWidth="1"/>
    <col min="7945" max="7945" width="9.42578125" style="60" customWidth="1"/>
    <col min="7946" max="7946" width="10.28515625" style="60" customWidth="1"/>
    <col min="7947" max="8192" width="9.28515625" style="60"/>
    <col min="8193" max="8193" width="4.28515625" style="60" customWidth="1"/>
    <col min="8194" max="8194" width="3.7109375" style="60" customWidth="1"/>
    <col min="8195" max="8195" width="52.7109375" style="60" customWidth="1"/>
    <col min="8196" max="8196" width="11.140625" style="60" customWidth="1"/>
    <col min="8197" max="8197" width="9" style="60" customWidth="1"/>
    <col min="8198" max="8198" width="11" style="60" customWidth="1"/>
    <col min="8199" max="8200" width="10.5703125" style="60" customWidth="1"/>
    <col min="8201" max="8201" width="9.42578125" style="60" customWidth="1"/>
    <col min="8202" max="8202" width="10.28515625" style="60" customWidth="1"/>
    <col min="8203" max="8448" width="9.28515625" style="60"/>
    <col min="8449" max="8449" width="4.28515625" style="60" customWidth="1"/>
    <col min="8450" max="8450" width="3.7109375" style="60" customWidth="1"/>
    <col min="8451" max="8451" width="52.7109375" style="60" customWidth="1"/>
    <col min="8452" max="8452" width="11.140625" style="60" customWidth="1"/>
    <col min="8453" max="8453" width="9" style="60" customWidth="1"/>
    <col min="8454" max="8454" width="11" style="60" customWidth="1"/>
    <col min="8455" max="8456" width="10.5703125" style="60" customWidth="1"/>
    <col min="8457" max="8457" width="9.42578125" style="60" customWidth="1"/>
    <col min="8458" max="8458" width="10.28515625" style="60" customWidth="1"/>
    <col min="8459" max="8704" width="9.28515625" style="60"/>
    <col min="8705" max="8705" width="4.28515625" style="60" customWidth="1"/>
    <col min="8706" max="8706" width="3.7109375" style="60" customWidth="1"/>
    <col min="8707" max="8707" width="52.7109375" style="60" customWidth="1"/>
    <col min="8708" max="8708" width="11.140625" style="60" customWidth="1"/>
    <col min="8709" max="8709" width="9" style="60" customWidth="1"/>
    <col min="8710" max="8710" width="11" style="60" customWidth="1"/>
    <col min="8711" max="8712" width="10.5703125" style="60" customWidth="1"/>
    <col min="8713" max="8713" width="9.42578125" style="60" customWidth="1"/>
    <col min="8714" max="8714" width="10.28515625" style="60" customWidth="1"/>
    <col min="8715" max="8960" width="9.28515625" style="60"/>
    <col min="8961" max="8961" width="4.28515625" style="60" customWidth="1"/>
    <col min="8962" max="8962" width="3.7109375" style="60" customWidth="1"/>
    <col min="8963" max="8963" width="52.7109375" style="60" customWidth="1"/>
    <col min="8964" max="8964" width="11.140625" style="60" customWidth="1"/>
    <col min="8965" max="8965" width="9" style="60" customWidth="1"/>
    <col min="8966" max="8966" width="11" style="60" customWidth="1"/>
    <col min="8967" max="8968" width="10.5703125" style="60" customWidth="1"/>
    <col min="8969" max="8969" width="9.42578125" style="60" customWidth="1"/>
    <col min="8970" max="8970" width="10.28515625" style="60" customWidth="1"/>
    <col min="8971" max="9216" width="9.28515625" style="60"/>
    <col min="9217" max="9217" width="4.28515625" style="60" customWidth="1"/>
    <col min="9218" max="9218" width="3.7109375" style="60" customWidth="1"/>
    <col min="9219" max="9219" width="52.7109375" style="60" customWidth="1"/>
    <col min="9220" max="9220" width="11.140625" style="60" customWidth="1"/>
    <col min="9221" max="9221" width="9" style="60" customWidth="1"/>
    <col min="9222" max="9222" width="11" style="60" customWidth="1"/>
    <col min="9223" max="9224" width="10.5703125" style="60" customWidth="1"/>
    <col min="9225" max="9225" width="9.42578125" style="60" customWidth="1"/>
    <col min="9226" max="9226" width="10.28515625" style="60" customWidth="1"/>
    <col min="9227" max="9472" width="9.28515625" style="60"/>
    <col min="9473" max="9473" width="4.28515625" style="60" customWidth="1"/>
    <col min="9474" max="9474" width="3.7109375" style="60" customWidth="1"/>
    <col min="9475" max="9475" width="52.7109375" style="60" customWidth="1"/>
    <col min="9476" max="9476" width="11.140625" style="60" customWidth="1"/>
    <col min="9477" max="9477" width="9" style="60" customWidth="1"/>
    <col min="9478" max="9478" width="11" style="60" customWidth="1"/>
    <col min="9479" max="9480" width="10.5703125" style="60" customWidth="1"/>
    <col min="9481" max="9481" width="9.42578125" style="60" customWidth="1"/>
    <col min="9482" max="9482" width="10.28515625" style="60" customWidth="1"/>
    <col min="9483" max="9728" width="9.28515625" style="60"/>
    <col min="9729" max="9729" width="4.28515625" style="60" customWidth="1"/>
    <col min="9730" max="9730" width="3.7109375" style="60" customWidth="1"/>
    <col min="9731" max="9731" width="52.7109375" style="60" customWidth="1"/>
    <col min="9732" max="9732" width="11.140625" style="60" customWidth="1"/>
    <col min="9733" max="9733" width="9" style="60" customWidth="1"/>
    <col min="9734" max="9734" width="11" style="60" customWidth="1"/>
    <col min="9735" max="9736" width="10.5703125" style="60" customWidth="1"/>
    <col min="9737" max="9737" width="9.42578125" style="60" customWidth="1"/>
    <col min="9738" max="9738" width="10.28515625" style="60" customWidth="1"/>
    <col min="9739" max="9984" width="9.28515625" style="60"/>
    <col min="9985" max="9985" width="4.28515625" style="60" customWidth="1"/>
    <col min="9986" max="9986" width="3.7109375" style="60" customWidth="1"/>
    <col min="9987" max="9987" width="52.7109375" style="60" customWidth="1"/>
    <col min="9988" max="9988" width="11.140625" style="60" customWidth="1"/>
    <col min="9989" max="9989" width="9" style="60" customWidth="1"/>
    <col min="9990" max="9990" width="11" style="60" customWidth="1"/>
    <col min="9991" max="9992" width="10.5703125" style="60" customWidth="1"/>
    <col min="9993" max="9993" width="9.42578125" style="60" customWidth="1"/>
    <col min="9994" max="9994" width="10.28515625" style="60" customWidth="1"/>
    <col min="9995" max="10240" width="9.28515625" style="60"/>
    <col min="10241" max="10241" width="4.28515625" style="60" customWidth="1"/>
    <col min="10242" max="10242" width="3.7109375" style="60" customWidth="1"/>
    <col min="10243" max="10243" width="52.7109375" style="60" customWidth="1"/>
    <col min="10244" max="10244" width="11.140625" style="60" customWidth="1"/>
    <col min="10245" max="10245" width="9" style="60" customWidth="1"/>
    <col min="10246" max="10246" width="11" style="60" customWidth="1"/>
    <col min="10247" max="10248" width="10.5703125" style="60" customWidth="1"/>
    <col min="10249" max="10249" width="9.42578125" style="60" customWidth="1"/>
    <col min="10250" max="10250" width="10.28515625" style="60" customWidth="1"/>
    <col min="10251" max="10496" width="9.28515625" style="60"/>
    <col min="10497" max="10497" width="4.28515625" style="60" customWidth="1"/>
    <col min="10498" max="10498" width="3.7109375" style="60" customWidth="1"/>
    <col min="10499" max="10499" width="52.7109375" style="60" customWidth="1"/>
    <col min="10500" max="10500" width="11.140625" style="60" customWidth="1"/>
    <col min="10501" max="10501" width="9" style="60" customWidth="1"/>
    <col min="10502" max="10502" width="11" style="60" customWidth="1"/>
    <col min="10503" max="10504" width="10.5703125" style="60" customWidth="1"/>
    <col min="10505" max="10505" width="9.42578125" style="60" customWidth="1"/>
    <col min="10506" max="10506" width="10.28515625" style="60" customWidth="1"/>
    <col min="10507" max="10752" width="9.28515625" style="60"/>
    <col min="10753" max="10753" width="4.28515625" style="60" customWidth="1"/>
    <col min="10754" max="10754" width="3.7109375" style="60" customWidth="1"/>
    <col min="10755" max="10755" width="52.7109375" style="60" customWidth="1"/>
    <col min="10756" max="10756" width="11.140625" style="60" customWidth="1"/>
    <col min="10757" max="10757" width="9" style="60" customWidth="1"/>
    <col min="10758" max="10758" width="11" style="60" customWidth="1"/>
    <col min="10759" max="10760" width="10.5703125" style="60" customWidth="1"/>
    <col min="10761" max="10761" width="9.42578125" style="60" customWidth="1"/>
    <col min="10762" max="10762" width="10.28515625" style="60" customWidth="1"/>
    <col min="10763" max="11008" width="9.28515625" style="60"/>
    <col min="11009" max="11009" width="4.28515625" style="60" customWidth="1"/>
    <col min="11010" max="11010" width="3.7109375" style="60" customWidth="1"/>
    <col min="11011" max="11011" width="52.7109375" style="60" customWidth="1"/>
    <col min="11012" max="11012" width="11.140625" style="60" customWidth="1"/>
    <col min="11013" max="11013" width="9" style="60" customWidth="1"/>
    <col min="11014" max="11014" width="11" style="60" customWidth="1"/>
    <col min="11015" max="11016" width="10.5703125" style="60" customWidth="1"/>
    <col min="11017" max="11017" width="9.42578125" style="60" customWidth="1"/>
    <col min="11018" max="11018" width="10.28515625" style="60" customWidth="1"/>
    <col min="11019" max="11264" width="9.28515625" style="60"/>
    <col min="11265" max="11265" width="4.28515625" style="60" customWidth="1"/>
    <col min="11266" max="11266" width="3.7109375" style="60" customWidth="1"/>
    <col min="11267" max="11267" width="52.7109375" style="60" customWidth="1"/>
    <col min="11268" max="11268" width="11.140625" style="60" customWidth="1"/>
    <col min="11269" max="11269" width="9" style="60" customWidth="1"/>
    <col min="11270" max="11270" width="11" style="60" customWidth="1"/>
    <col min="11271" max="11272" width="10.5703125" style="60" customWidth="1"/>
    <col min="11273" max="11273" width="9.42578125" style="60" customWidth="1"/>
    <col min="11274" max="11274" width="10.28515625" style="60" customWidth="1"/>
    <col min="11275" max="11520" width="9.28515625" style="60"/>
    <col min="11521" max="11521" width="4.28515625" style="60" customWidth="1"/>
    <col min="11522" max="11522" width="3.7109375" style="60" customWidth="1"/>
    <col min="11523" max="11523" width="52.7109375" style="60" customWidth="1"/>
    <col min="11524" max="11524" width="11.140625" style="60" customWidth="1"/>
    <col min="11525" max="11525" width="9" style="60" customWidth="1"/>
    <col min="11526" max="11526" width="11" style="60" customWidth="1"/>
    <col min="11527" max="11528" width="10.5703125" style="60" customWidth="1"/>
    <col min="11529" max="11529" width="9.42578125" style="60" customWidth="1"/>
    <col min="11530" max="11530" width="10.28515625" style="60" customWidth="1"/>
    <col min="11531" max="11776" width="9.28515625" style="60"/>
    <col min="11777" max="11777" width="4.28515625" style="60" customWidth="1"/>
    <col min="11778" max="11778" width="3.7109375" style="60" customWidth="1"/>
    <col min="11779" max="11779" width="52.7109375" style="60" customWidth="1"/>
    <col min="11780" max="11780" width="11.140625" style="60" customWidth="1"/>
    <col min="11781" max="11781" width="9" style="60" customWidth="1"/>
    <col min="11782" max="11782" width="11" style="60" customWidth="1"/>
    <col min="11783" max="11784" width="10.5703125" style="60" customWidth="1"/>
    <col min="11785" max="11785" width="9.42578125" style="60" customWidth="1"/>
    <col min="11786" max="11786" width="10.28515625" style="60" customWidth="1"/>
    <col min="11787" max="12032" width="9.28515625" style="60"/>
    <col min="12033" max="12033" width="4.28515625" style="60" customWidth="1"/>
    <col min="12034" max="12034" width="3.7109375" style="60" customWidth="1"/>
    <col min="12035" max="12035" width="52.7109375" style="60" customWidth="1"/>
    <col min="12036" max="12036" width="11.140625" style="60" customWidth="1"/>
    <col min="12037" max="12037" width="9" style="60" customWidth="1"/>
    <col min="12038" max="12038" width="11" style="60" customWidth="1"/>
    <col min="12039" max="12040" width="10.5703125" style="60" customWidth="1"/>
    <col min="12041" max="12041" width="9.42578125" style="60" customWidth="1"/>
    <col min="12042" max="12042" width="10.28515625" style="60" customWidth="1"/>
    <col min="12043" max="12288" width="9.28515625" style="60"/>
    <col min="12289" max="12289" width="4.28515625" style="60" customWidth="1"/>
    <col min="12290" max="12290" width="3.7109375" style="60" customWidth="1"/>
    <col min="12291" max="12291" width="52.7109375" style="60" customWidth="1"/>
    <col min="12292" max="12292" width="11.140625" style="60" customWidth="1"/>
    <col min="12293" max="12293" width="9" style="60" customWidth="1"/>
    <col min="12294" max="12294" width="11" style="60" customWidth="1"/>
    <col min="12295" max="12296" width="10.5703125" style="60" customWidth="1"/>
    <col min="12297" max="12297" width="9.42578125" style="60" customWidth="1"/>
    <col min="12298" max="12298" width="10.28515625" style="60" customWidth="1"/>
    <col min="12299" max="12544" width="9.28515625" style="60"/>
    <col min="12545" max="12545" width="4.28515625" style="60" customWidth="1"/>
    <col min="12546" max="12546" width="3.7109375" style="60" customWidth="1"/>
    <col min="12547" max="12547" width="52.7109375" style="60" customWidth="1"/>
    <col min="12548" max="12548" width="11.140625" style="60" customWidth="1"/>
    <col min="12549" max="12549" width="9" style="60" customWidth="1"/>
    <col min="12550" max="12550" width="11" style="60" customWidth="1"/>
    <col min="12551" max="12552" width="10.5703125" style="60" customWidth="1"/>
    <col min="12553" max="12553" width="9.42578125" style="60" customWidth="1"/>
    <col min="12554" max="12554" width="10.28515625" style="60" customWidth="1"/>
    <col min="12555" max="12800" width="9.28515625" style="60"/>
    <col min="12801" max="12801" width="4.28515625" style="60" customWidth="1"/>
    <col min="12802" max="12802" width="3.7109375" style="60" customWidth="1"/>
    <col min="12803" max="12803" width="52.7109375" style="60" customWidth="1"/>
    <col min="12804" max="12804" width="11.140625" style="60" customWidth="1"/>
    <col min="12805" max="12805" width="9" style="60" customWidth="1"/>
    <col min="12806" max="12806" width="11" style="60" customWidth="1"/>
    <col min="12807" max="12808" width="10.5703125" style="60" customWidth="1"/>
    <col min="12809" max="12809" width="9.42578125" style="60" customWidth="1"/>
    <col min="12810" max="12810" width="10.28515625" style="60" customWidth="1"/>
    <col min="12811" max="13056" width="9.28515625" style="60"/>
    <col min="13057" max="13057" width="4.28515625" style="60" customWidth="1"/>
    <col min="13058" max="13058" width="3.7109375" style="60" customWidth="1"/>
    <col min="13059" max="13059" width="52.7109375" style="60" customWidth="1"/>
    <col min="13060" max="13060" width="11.140625" style="60" customWidth="1"/>
    <col min="13061" max="13061" width="9" style="60" customWidth="1"/>
    <col min="13062" max="13062" width="11" style="60" customWidth="1"/>
    <col min="13063" max="13064" width="10.5703125" style="60" customWidth="1"/>
    <col min="13065" max="13065" width="9.42578125" style="60" customWidth="1"/>
    <col min="13066" max="13066" width="10.28515625" style="60" customWidth="1"/>
    <col min="13067" max="13312" width="9.28515625" style="60"/>
    <col min="13313" max="13313" width="4.28515625" style="60" customWidth="1"/>
    <col min="13314" max="13314" width="3.7109375" style="60" customWidth="1"/>
    <col min="13315" max="13315" width="52.7109375" style="60" customWidth="1"/>
    <col min="13316" max="13316" width="11.140625" style="60" customWidth="1"/>
    <col min="13317" max="13317" width="9" style="60" customWidth="1"/>
    <col min="13318" max="13318" width="11" style="60" customWidth="1"/>
    <col min="13319" max="13320" width="10.5703125" style="60" customWidth="1"/>
    <col min="13321" max="13321" width="9.42578125" style="60" customWidth="1"/>
    <col min="13322" max="13322" width="10.28515625" style="60" customWidth="1"/>
    <col min="13323" max="13568" width="9.28515625" style="60"/>
    <col min="13569" max="13569" width="4.28515625" style="60" customWidth="1"/>
    <col min="13570" max="13570" width="3.7109375" style="60" customWidth="1"/>
    <col min="13571" max="13571" width="52.7109375" style="60" customWidth="1"/>
    <col min="13572" max="13572" width="11.140625" style="60" customWidth="1"/>
    <col min="13573" max="13573" width="9" style="60" customWidth="1"/>
    <col min="13574" max="13574" width="11" style="60" customWidth="1"/>
    <col min="13575" max="13576" width="10.5703125" style="60" customWidth="1"/>
    <col min="13577" max="13577" width="9.42578125" style="60" customWidth="1"/>
    <col min="13578" max="13578" width="10.28515625" style="60" customWidth="1"/>
    <col min="13579" max="13824" width="9.28515625" style="60"/>
    <col min="13825" max="13825" width="4.28515625" style="60" customWidth="1"/>
    <col min="13826" max="13826" width="3.7109375" style="60" customWidth="1"/>
    <col min="13827" max="13827" width="52.7109375" style="60" customWidth="1"/>
    <col min="13828" max="13828" width="11.140625" style="60" customWidth="1"/>
    <col min="13829" max="13829" width="9" style="60" customWidth="1"/>
    <col min="13830" max="13830" width="11" style="60" customWidth="1"/>
    <col min="13831" max="13832" width="10.5703125" style="60" customWidth="1"/>
    <col min="13833" max="13833" width="9.42578125" style="60" customWidth="1"/>
    <col min="13834" max="13834" width="10.28515625" style="60" customWidth="1"/>
    <col min="13835" max="14080" width="9.28515625" style="60"/>
    <col min="14081" max="14081" width="4.28515625" style="60" customWidth="1"/>
    <col min="14082" max="14082" width="3.7109375" style="60" customWidth="1"/>
    <col min="14083" max="14083" width="52.7109375" style="60" customWidth="1"/>
    <col min="14084" max="14084" width="11.140625" style="60" customWidth="1"/>
    <col min="14085" max="14085" width="9" style="60" customWidth="1"/>
    <col min="14086" max="14086" width="11" style="60" customWidth="1"/>
    <col min="14087" max="14088" width="10.5703125" style="60" customWidth="1"/>
    <col min="14089" max="14089" width="9.42578125" style="60" customWidth="1"/>
    <col min="14090" max="14090" width="10.28515625" style="60" customWidth="1"/>
    <col min="14091" max="14336" width="9.28515625" style="60"/>
    <col min="14337" max="14337" width="4.28515625" style="60" customWidth="1"/>
    <col min="14338" max="14338" width="3.7109375" style="60" customWidth="1"/>
    <col min="14339" max="14339" width="52.7109375" style="60" customWidth="1"/>
    <col min="14340" max="14340" width="11.140625" style="60" customWidth="1"/>
    <col min="14341" max="14341" width="9" style="60" customWidth="1"/>
    <col min="14342" max="14342" width="11" style="60" customWidth="1"/>
    <col min="14343" max="14344" width="10.5703125" style="60" customWidth="1"/>
    <col min="14345" max="14345" width="9.42578125" style="60" customWidth="1"/>
    <col min="14346" max="14346" width="10.28515625" style="60" customWidth="1"/>
    <col min="14347" max="14592" width="9.28515625" style="60"/>
    <col min="14593" max="14593" width="4.28515625" style="60" customWidth="1"/>
    <col min="14594" max="14594" width="3.7109375" style="60" customWidth="1"/>
    <col min="14595" max="14595" width="52.7109375" style="60" customWidth="1"/>
    <col min="14596" max="14596" width="11.140625" style="60" customWidth="1"/>
    <col min="14597" max="14597" width="9" style="60" customWidth="1"/>
    <col min="14598" max="14598" width="11" style="60" customWidth="1"/>
    <col min="14599" max="14600" width="10.5703125" style="60" customWidth="1"/>
    <col min="14601" max="14601" width="9.42578125" style="60" customWidth="1"/>
    <col min="14602" max="14602" width="10.28515625" style="60" customWidth="1"/>
    <col min="14603" max="14848" width="9.28515625" style="60"/>
    <col min="14849" max="14849" width="4.28515625" style="60" customWidth="1"/>
    <col min="14850" max="14850" width="3.7109375" style="60" customWidth="1"/>
    <col min="14851" max="14851" width="52.7109375" style="60" customWidth="1"/>
    <col min="14852" max="14852" width="11.140625" style="60" customWidth="1"/>
    <col min="14853" max="14853" width="9" style="60" customWidth="1"/>
    <col min="14854" max="14854" width="11" style="60" customWidth="1"/>
    <col min="14855" max="14856" width="10.5703125" style="60" customWidth="1"/>
    <col min="14857" max="14857" width="9.42578125" style="60" customWidth="1"/>
    <col min="14858" max="14858" width="10.28515625" style="60" customWidth="1"/>
    <col min="14859" max="15104" width="9.28515625" style="60"/>
    <col min="15105" max="15105" width="4.28515625" style="60" customWidth="1"/>
    <col min="15106" max="15106" width="3.7109375" style="60" customWidth="1"/>
    <col min="15107" max="15107" width="52.7109375" style="60" customWidth="1"/>
    <col min="15108" max="15108" width="11.140625" style="60" customWidth="1"/>
    <col min="15109" max="15109" width="9" style="60" customWidth="1"/>
    <col min="15110" max="15110" width="11" style="60" customWidth="1"/>
    <col min="15111" max="15112" width="10.5703125" style="60" customWidth="1"/>
    <col min="15113" max="15113" width="9.42578125" style="60" customWidth="1"/>
    <col min="15114" max="15114" width="10.28515625" style="60" customWidth="1"/>
    <col min="15115" max="15360" width="9.28515625" style="60"/>
    <col min="15361" max="15361" width="4.28515625" style="60" customWidth="1"/>
    <col min="15362" max="15362" width="3.7109375" style="60" customWidth="1"/>
    <col min="15363" max="15363" width="52.7109375" style="60" customWidth="1"/>
    <col min="15364" max="15364" width="11.140625" style="60" customWidth="1"/>
    <col min="15365" max="15365" width="9" style="60" customWidth="1"/>
    <col min="15366" max="15366" width="11" style="60" customWidth="1"/>
    <col min="15367" max="15368" width="10.5703125" style="60" customWidth="1"/>
    <col min="15369" max="15369" width="9.42578125" style="60" customWidth="1"/>
    <col min="15370" max="15370" width="10.28515625" style="60" customWidth="1"/>
    <col min="15371" max="15616" width="9.28515625" style="60"/>
    <col min="15617" max="15617" width="4.28515625" style="60" customWidth="1"/>
    <col min="15618" max="15618" width="3.7109375" style="60" customWidth="1"/>
    <col min="15619" max="15619" width="52.7109375" style="60" customWidth="1"/>
    <col min="15620" max="15620" width="11.140625" style="60" customWidth="1"/>
    <col min="15621" max="15621" width="9" style="60" customWidth="1"/>
    <col min="15622" max="15622" width="11" style="60" customWidth="1"/>
    <col min="15623" max="15624" width="10.5703125" style="60" customWidth="1"/>
    <col min="15625" max="15625" width="9.42578125" style="60" customWidth="1"/>
    <col min="15626" max="15626" width="10.28515625" style="60" customWidth="1"/>
    <col min="15627" max="15872" width="9.28515625" style="60"/>
    <col min="15873" max="15873" width="4.28515625" style="60" customWidth="1"/>
    <col min="15874" max="15874" width="3.7109375" style="60" customWidth="1"/>
    <col min="15875" max="15875" width="52.7109375" style="60" customWidth="1"/>
    <col min="15876" max="15876" width="11.140625" style="60" customWidth="1"/>
    <col min="15877" max="15877" width="9" style="60" customWidth="1"/>
    <col min="15878" max="15878" width="11" style="60" customWidth="1"/>
    <col min="15879" max="15880" width="10.5703125" style="60" customWidth="1"/>
    <col min="15881" max="15881" width="9.42578125" style="60" customWidth="1"/>
    <col min="15882" max="15882" width="10.28515625" style="60" customWidth="1"/>
    <col min="15883" max="16128" width="9.28515625" style="60"/>
    <col min="16129" max="16129" width="4.28515625" style="60" customWidth="1"/>
    <col min="16130" max="16130" width="3.7109375" style="60" customWidth="1"/>
    <col min="16131" max="16131" width="52.7109375" style="60" customWidth="1"/>
    <col min="16132" max="16132" width="11.140625" style="60" customWidth="1"/>
    <col min="16133" max="16133" width="9" style="60" customWidth="1"/>
    <col min="16134" max="16134" width="11" style="60" customWidth="1"/>
    <col min="16135" max="16136" width="10.5703125" style="60" customWidth="1"/>
    <col min="16137" max="16137" width="9.42578125" style="60" customWidth="1"/>
    <col min="16138" max="16138" width="10.28515625" style="60" customWidth="1"/>
    <col min="16139" max="16384" width="9.28515625" style="60"/>
  </cols>
  <sheetData>
    <row r="1" spans="1:111" s="10" customFormat="1" ht="13.9" x14ac:dyDescent="0.25">
      <c r="A1" s="1" t="s">
        <v>0</v>
      </c>
      <c r="B1" s="2"/>
      <c r="C1" s="3"/>
      <c r="D1" s="2"/>
      <c r="E1" s="58"/>
      <c r="F1" s="59"/>
      <c r="G1" s="5"/>
      <c r="H1" s="5"/>
      <c r="J1" s="107" t="s">
        <v>109</v>
      </c>
      <c r="K1" s="6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</row>
    <row r="2" spans="1:111" s="10" customFormat="1" ht="13.9" x14ac:dyDescent="0.25">
      <c r="A2" s="1" t="s">
        <v>1</v>
      </c>
      <c r="B2" s="2"/>
      <c r="C2" s="3"/>
      <c r="D2" s="2"/>
      <c r="E2" s="58"/>
      <c r="F2" s="59"/>
      <c r="G2" s="5"/>
      <c r="H2" s="5"/>
      <c r="J2" s="9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</row>
    <row r="3" spans="1:111" s="10" customFormat="1" ht="13.9" x14ac:dyDescent="0.25">
      <c r="A3" s="1" t="s">
        <v>2</v>
      </c>
      <c r="B3" s="2"/>
      <c r="C3" s="3"/>
      <c r="D3" s="2"/>
      <c r="E3" s="58"/>
      <c r="F3" s="59"/>
      <c r="G3" s="5"/>
      <c r="H3" s="5"/>
      <c r="J3" s="9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</row>
    <row r="4" spans="1:111" s="10" customFormat="1" ht="13.9" x14ac:dyDescent="0.25">
      <c r="A4" s="1" t="s">
        <v>3</v>
      </c>
      <c r="B4" s="2"/>
      <c r="C4" s="3"/>
      <c r="D4" s="2"/>
      <c r="E4" s="58"/>
      <c r="F4" s="59"/>
      <c r="G4" s="5"/>
      <c r="H4" s="5"/>
      <c r="J4" s="9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</row>
    <row r="5" spans="1:111" ht="13.9" x14ac:dyDescent="0.25">
      <c r="I5" s="107"/>
    </row>
    <row r="6" spans="1:111" ht="13.9" x14ac:dyDescent="0.25">
      <c r="I6" s="107"/>
    </row>
    <row r="7" spans="1:111" x14ac:dyDescent="0.25">
      <c r="A7" s="154" t="s">
        <v>110</v>
      </c>
      <c r="B7" s="154"/>
      <c r="C7" s="154"/>
      <c r="D7" s="154"/>
      <c r="E7" s="154"/>
      <c r="F7" s="154"/>
      <c r="G7" s="154"/>
      <c r="H7" s="154"/>
      <c r="I7" s="154"/>
    </row>
    <row r="8" spans="1:111" ht="22.5" customHeight="1" x14ac:dyDescent="0.25"/>
    <row r="9" spans="1:111" ht="14.25" customHeight="1" thickBot="1" x14ac:dyDescent="0.3">
      <c r="A9" s="63"/>
      <c r="B9" s="63"/>
      <c r="C9" s="64"/>
      <c r="D9" s="63"/>
      <c r="E9" s="63"/>
      <c r="F9" s="63"/>
      <c r="J9" s="108" t="s">
        <v>6</v>
      </c>
    </row>
    <row r="10" spans="1:111" x14ac:dyDescent="0.25">
      <c r="A10" s="155"/>
      <c r="B10" s="157"/>
      <c r="C10" s="159" t="s">
        <v>7</v>
      </c>
      <c r="D10" s="161" t="s">
        <v>111</v>
      </c>
      <c r="E10" s="163" t="s">
        <v>112</v>
      </c>
      <c r="F10" s="164"/>
      <c r="G10" s="165" t="s">
        <v>113</v>
      </c>
      <c r="H10" s="165"/>
      <c r="I10" s="165"/>
      <c r="J10" s="166"/>
    </row>
    <row r="11" spans="1:111" ht="29.25" thickBot="1" x14ac:dyDescent="0.3">
      <c r="A11" s="156"/>
      <c r="B11" s="158"/>
      <c r="C11" s="160"/>
      <c r="D11" s="162"/>
      <c r="E11" s="65" t="s">
        <v>114</v>
      </c>
      <c r="F11" s="65" t="s">
        <v>115</v>
      </c>
      <c r="G11" s="109" t="s">
        <v>116</v>
      </c>
      <c r="H11" s="109" t="s">
        <v>117</v>
      </c>
      <c r="I11" s="109">
        <v>2019</v>
      </c>
      <c r="J11" s="110">
        <v>2020</v>
      </c>
    </row>
    <row r="12" spans="1:111" ht="14.45" thickBot="1" x14ac:dyDescent="0.3">
      <c r="A12" s="66">
        <v>0</v>
      </c>
      <c r="B12" s="67">
        <v>1</v>
      </c>
      <c r="C12" s="68">
        <v>2</v>
      </c>
      <c r="D12" s="69">
        <v>3</v>
      </c>
      <c r="E12" s="69">
        <v>4</v>
      </c>
      <c r="F12" s="69">
        <v>5</v>
      </c>
      <c r="G12" s="111">
        <v>6</v>
      </c>
      <c r="H12" s="111" t="s">
        <v>118</v>
      </c>
      <c r="I12" s="111">
        <v>7</v>
      </c>
      <c r="J12" s="112">
        <v>8</v>
      </c>
    </row>
    <row r="13" spans="1:111" ht="28.5" customHeight="1" x14ac:dyDescent="0.25">
      <c r="A13" s="70" t="s">
        <v>119</v>
      </c>
      <c r="B13" s="71"/>
      <c r="C13" s="72" t="s">
        <v>86</v>
      </c>
      <c r="D13" s="73"/>
      <c r="E13" s="74">
        <f>E14+E17+E18+E21</f>
        <v>1823</v>
      </c>
      <c r="F13" s="75">
        <f>E13</f>
        <v>1823</v>
      </c>
      <c r="G13" s="113">
        <f>G14+G17+G18+G21</f>
        <v>1947.1277448000001</v>
      </c>
      <c r="H13" s="113">
        <f>G13</f>
        <v>1947.1277448000001</v>
      </c>
      <c r="I13" s="113">
        <f>I14+I17+I18+I21</f>
        <v>1799.9077448</v>
      </c>
      <c r="J13" s="114">
        <f>J14+J17+J18+J21</f>
        <v>1799.9077448</v>
      </c>
      <c r="M13" s="76"/>
      <c r="N13" s="76"/>
      <c r="O13" s="76"/>
    </row>
    <row r="14" spans="1:111" ht="13.9" x14ac:dyDescent="0.25">
      <c r="A14" s="77"/>
      <c r="B14" s="78">
        <v>1</v>
      </c>
      <c r="C14" s="79" t="s">
        <v>120</v>
      </c>
      <c r="D14" s="80"/>
      <c r="E14" s="81">
        <f>E16+E15</f>
        <v>354</v>
      </c>
      <c r="F14" s="75">
        <f>E14</f>
        <v>354</v>
      </c>
      <c r="G14" s="115">
        <f>G16+G15</f>
        <v>489.12774480000002</v>
      </c>
      <c r="H14" s="113">
        <f t="shared" ref="H14:H23" si="0">G14</f>
        <v>489.12774480000002</v>
      </c>
      <c r="I14" s="115">
        <f>I16+I15</f>
        <v>299.90774479999999</v>
      </c>
      <c r="J14" s="116">
        <f>J16+J15</f>
        <v>299.90774479999999</v>
      </c>
    </row>
    <row r="15" spans="1:111" ht="13.9" x14ac:dyDescent="0.25">
      <c r="A15" s="77"/>
      <c r="B15" s="78"/>
      <c r="C15" s="79" t="s">
        <v>121</v>
      </c>
      <c r="D15" s="80"/>
      <c r="E15" s="81">
        <f>'[1]BVC 2018 anexa 2 '!J132</f>
        <v>190</v>
      </c>
      <c r="F15" s="75">
        <f>E15</f>
        <v>190</v>
      </c>
      <c r="G15" s="115">
        <f>'[1]BVC 2018 anexa 2 '!O132</f>
        <v>382</v>
      </c>
      <c r="H15" s="113">
        <f t="shared" si="0"/>
        <v>382</v>
      </c>
      <c r="I15" s="115">
        <v>190</v>
      </c>
      <c r="J15" s="116">
        <v>190</v>
      </c>
    </row>
    <row r="16" spans="1:111" ht="13.9" x14ac:dyDescent="0.25">
      <c r="A16" s="77"/>
      <c r="B16" s="78"/>
      <c r="C16" s="79" t="s">
        <v>122</v>
      </c>
      <c r="D16" s="80"/>
      <c r="E16" s="81">
        <v>164</v>
      </c>
      <c r="F16" s="75">
        <f>E16</f>
        <v>164</v>
      </c>
      <c r="G16" s="115">
        <f>'[1]BVC 2018 anexa1 '!H45+'[1]BVC 2018 anexa1 '!H47</f>
        <v>107.1277448</v>
      </c>
      <c r="H16" s="113">
        <f t="shared" si="0"/>
        <v>107.1277448</v>
      </c>
      <c r="I16" s="115">
        <f>'[1]BVC 2018 anexa1 '!K45+'[1]BVC 2018 anexa1 '!K47</f>
        <v>109.90774479999999</v>
      </c>
      <c r="J16" s="116">
        <f>'[1]BVC 2018 anexa1 '!L45+'[1]BVC 2018 anexa1 '!L47</f>
        <v>109.90774479999999</v>
      </c>
    </row>
    <row r="17" spans="1:10" x14ac:dyDescent="0.25">
      <c r="A17" s="77"/>
      <c r="B17" s="78">
        <v>2</v>
      </c>
      <c r="C17" s="79" t="s">
        <v>87</v>
      </c>
      <c r="D17" s="80"/>
      <c r="E17" s="81"/>
      <c r="F17" s="75"/>
      <c r="G17" s="115"/>
      <c r="H17" s="113">
        <f t="shared" si="0"/>
        <v>0</v>
      </c>
      <c r="I17" s="115"/>
      <c r="J17" s="116"/>
    </row>
    <row r="18" spans="1:10" ht="13.9" x14ac:dyDescent="0.25">
      <c r="A18" s="77"/>
      <c r="B18" s="78">
        <v>3</v>
      </c>
      <c r="C18" s="79" t="s">
        <v>123</v>
      </c>
      <c r="D18" s="80"/>
      <c r="E18" s="81"/>
      <c r="F18" s="75"/>
      <c r="G18" s="115"/>
      <c r="H18" s="113">
        <f t="shared" si="0"/>
        <v>0</v>
      </c>
      <c r="I18" s="115"/>
      <c r="J18" s="116"/>
    </row>
    <row r="19" spans="1:10" ht="13.9" x14ac:dyDescent="0.25">
      <c r="A19" s="77"/>
      <c r="B19" s="78"/>
      <c r="C19" s="79" t="s">
        <v>124</v>
      </c>
      <c r="D19" s="80"/>
      <c r="E19" s="81"/>
      <c r="F19" s="75"/>
      <c r="G19" s="115"/>
      <c r="H19" s="113">
        <f t="shared" si="0"/>
        <v>0</v>
      </c>
      <c r="I19" s="115"/>
      <c r="J19" s="116"/>
    </row>
    <row r="20" spans="1:10" ht="13.9" x14ac:dyDescent="0.25">
      <c r="A20" s="77"/>
      <c r="B20" s="78"/>
      <c r="C20" s="79" t="s">
        <v>125</v>
      </c>
      <c r="D20" s="80"/>
      <c r="E20" s="81"/>
      <c r="F20" s="75"/>
      <c r="G20" s="115"/>
      <c r="H20" s="113">
        <f t="shared" si="0"/>
        <v>0</v>
      </c>
      <c r="I20" s="115"/>
      <c r="J20" s="116"/>
    </row>
    <row r="21" spans="1:10" ht="13.9" x14ac:dyDescent="0.25">
      <c r="A21" s="77"/>
      <c r="B21" s="78">
        <v>4</v>
      </c>
      <c r="C21" s="79" t="s">
        <v>126</v>
      </c>
      <c r="D21" s="80"/>
      <c r="E21" s="81">
        <f>SUM(E22:E23)</f>
        <v>1469</v>
      </c>
      <c r="F21" s="75">
        <f>E21</f>
        <v>1469</v>
      </c>
      <c r="G21" s="115">
        <f>G22+G23</f>
        <v>1458</v>
      </c>
      <c r="H21" s="113">
        <f t="shared" si="0"/>
        <v>1458</v>
      </c>
      <c r="I21" s="115">
        <f>I22+I23</f>
        <v>1500</v>
      </c>
      <c r="J21" s="116">
        <f>J22+J23</f>
        <v>1500</v>
      </c>
    </row>
    <row r="22" spans="1:10" ht="13.9" x14ac:dyDescent="0.25">
      <c r="A22" s="77"/>
      <c r="B22" s="78"/>
      <c r="C22" s="82" t="s">
        <v>127</v>
      </c>
      <c r="D22" s="80"/>
      <c r="E22" s="83">
        <v>469</v>
      </c>
      <c r="F22" s="75">
        <f>E22</f>
        <v>469</v>
      </c>
      <c r="G22" s="117">
        <f>'[1]BVC 2018 anexa 2 '!O23</f>
        <v>458</v>
      </c>
      <c r="H22" s="118">
        <f t="shared" si="0"/>
        <v>458</v>
      </c>
      <c r="I22" s="117">
        <v>1000</v>
      </c>
      <c r="J22" s="119">
        <v>1000</v>
      </c>
    </row>
    <row r="23" spans="1:10" ht="13.9" x14ac:dyDescent="0.25">
      <c r="A23" s="77"/>
      <c r="B23" s="78"/>
      <c r="C23" s="82" t="s">
        <v>128</v>
      </c>
      <c r="D23" s="80"/>
      <c r="E23" s="83">
        <v>1000</v>
      </c>
      <c r="F23" s="75">
        <f>E23</f>
        <v>1000</v>
      </c>
      <c r="G23" s="117">
        <v>1000</v>
      </c>
      <c r="H23" s="118">
        <f t="shared" si="0"/>
        <v>1000</v>
      </c>
      <c r="I23" s="117">
        <v>500</v>
      </c>
      <c r="J23" s="119">
        <v>500</v>
      </c>
    </row>
    <row r="24" spans="1:10" s="88" customFormat="1" ht="14.25" x14ac:dyDescent="0.2">
      <c r="A24" s="84" t="s">
        <v>29</v>
      </c>
      <c r="B24" s="78"/>
      <c r="C24" s="85" t="s">
        <v>129</v>
      </c>
      <c r="D24" s="86"/>
      <c r="E24" s="87">
        <f>E25+E30+E36+E46+E48</f>
        <v>1332</v>
      </c>
      <c r="F24" s="74">
        <f>E24</f>
        <v>1332</v>
      </c>
      <c r="G24" s="120">
        <f>G25+G30+G36+G46+G48</f>
        <v>1756</v>
      </c>
      <c r="H24" s="120">
        <f>H25+H30+H36+H46+H48</f>
        <v>1901</v>
      </c>
      <c r="I24" s="120">
        <f>I25+I30+I36+I46+I48</f>
        <v>1500</v>
      </c>
      <c r="J24" s="121">
        <f>J25+J30+J36+J46+J48</f>
        <v>1000</v>
      </c>
    </row>
    <row r="25" spans="1:10" x14ac:dyDescent="0.25">
      <c r="A25" s="89"/>
      <c r="B25" s="78">
        <v>1</v>
      </c>
      <c r="C25" s="79" t="s">
        <v>130</v>
      </c>
      <c r="D25" s="80"/>
      <c r="E25" s="81">
        <f>E26+E27+E28+E29</f>
        <v>0</v>
      </c>
      <c r="F25" s="75">
        <f>E25</f>
        <v>0</v>
      </c>
      <c r="G25" s="115">
        <f>G26+G27+G28+G29</f>
        <v>0</v>
      </c>
      <c r="H25" s="115"/>
      <c r="I25" s="115">
        <f>I26+I27+I28+I29</f>
        <v>0</v>
      </c>
      <c r="J25" s="116">
        <f>J26+J27+J28+J29</f>
        <v>0</v>
      </c>
    </row>
    <row r="26" spans="1:10" ht="13.9" x14ac:dyDescent="0.25">
      <c r="A26" s="89"/>
      <c r="B26" s="90"/>
      <c r="C26" s="82" t="s">
        <v>131</v>
      </c>
      <c r="D26" s="80"/>
      <c r="E26" s="83"/>
      <c r="F26" s="75"/>
      <c r="G26" s="117"/>
      <c r="H26" s="117"/>
      <c r="I26" s="117"/>
      <c r="J26" s="119"/>
    </row>
    <row r="27" spans="1:10" ht="30" x14ac:dyDescent="0.25">
      <c r="A27" s="89"/>
      <c r="B27" s="90"/>
      <c r="C27" s="82" t="s">
        <v>132</v>
      </c>
      <c r="D27" s="80"/>
      <c r="E27" s="83"/>
      <c r="F27" s="75"/>
      <c r="G27" s="117"/>
      <c r="H27" s="117"/>
      <c r="I27" s="117"/>
      <c r="J27" s="119"/>
    </row>
    <row r="28" spans="1:10" ht="30" x14ac:dyDescent="0.25">
      <c r="A28" s="89"/>
      <c r="B28" s="90"/>
      <c r="C28" s="82" t="s">
        <v>133</v>
      </c>
      <c r="D28" s="80"/>
      <c r="E28" s="83"/>
      <c r="F28" s="75"/>
      <c r="G28" s="117"/>
      <c r="H28" s="117"/>
      <c r="I28" s="117"/>
      <c r="J28" s="119"/>
    </row>
    <row r="29" spans="1:10" ht="44.25" customHeight="1" x14ac:dyDescent="0.25">
      <c r="A29" s="89"/>
      <c r="B29" s="90"/>
      <c r="C29" s="82" t="s">
        <v>134</v>
      </c>
      <c r="D29" s="80"/>
      <c r="E29" s="83"/>
      <c r="F29" s="75"/>
      <c r="G29" s="117"/>
      <c r="H29" s="117"/>
      <c r="I29" s="117"/>
      <c r="J29" s="119"/>
    </row>
    <row r="30" spans="1:10" s="88" customFormat="1" ht="14.25" x14ac:dyDescent="0.2">
      <c r="A30" s="77"/>
      <c r="B30" s="78">
        <v>2</v>
      </c>
      <c r="C30" s="79" t="s">
        <v>135</v>
      </c>
      <c r="D30" s="91"/>
      <c r="E30" s="81">
        <f t="shared" ref="E30:J30" si="1">E31+E33+E34+E35</f>
        <v>691</v>
      </c>
      <c r="F30" s="81">
        <f t="shared" si="1"/>
        <v>691</v>
      </c>
      <c r="G30" s="115">
        <f t="shared" si="1"/>
        <v>1000</v>
      </c>
      <c r="H30" s="115">
        <f t="shared" si="1"/>
        <v>1000</v>
      </c>
      <c r="I30" s="115">
        <f t="shared" si="1"/>
        <v>1500</v>
      </c>
      <c r="J30" s="116">
        <f t="shared" si="1"/>
        <v>1000</v>
      </c>
    </row>
    <row r="31" spans="1:10" ht="13.9" x14ac:dyDescent="0.25">
      <c r="A31" s="89"/>
      <c r="B31" s="90"/>
      <c r="C31" s="82" t="s">
        <v>131</v>
      </c>
      <c r="D31" s="80"/>
      <c r="E31" s="83">
        <f t="shared" ref="E31:J31" si="2">E32</f>
        <v>691</v>
      </c>
      <c r="F31" s="83">
        <f t="shared" si="2"/>
        <v>691</v>
      </c>
      <c r="G31" s="117">
        <f t="shared" si="2"/>
        <v>1000</v>
      </c>
      <c r="H31" s="117">
        <f t="shared" si="2"/>
        <v>1000</v>
      </c>
      <c r="I31" s="117">
        <f t="shared" si="2"/>
        <v>1500</v>
      </c>
      <c r="J31" s="119">
        <f t="shared" si="2"/>
        <v>1000</v>
      </c>
    </row>
    <row r="32" spans="1:10" ht="13.9" x14ac:dyDescent="0.25">
      <c r="A32" s="89"/>
      <c r="B32" s="90"/>
      <c r="C32" s="82" t="s">
        <v>136</v>
      </c>
      <c r="D32" s="92">
        <v>43830</v>
      </c>
      <c r="E32" s="83">
        <v>691</v>
      </c>
      <c r="F32" s="75">
        <f>E32</f>
        <v>691</v>
      </c>
      <c r="G32" s="117">
        <v>1000</v>
      </c>
      <c r="H32" s="117">
        <f>G32</f>
        <v>1000</v>
      </c>
      <c r="I32" s="117">
        <v>1500</v>
      </c>
      <c r="J32" s="119">
        <v>1000</v>
      </c>
    </row>
    <row r="33" spans="1:10" ht="30" x14ac:dyDescent="0.25">
      <c r="A33" s="89"/>
      <c r="B33" s="90"/>
      <c r="C33" s="82" t="s">
        <v>132</v>
      </c>
      <c r="D33" s="80"/>
      <c r="E33" s="83"/>
      <c r="F33" s="75"/>
      <c r="G33" s="117"/>
      <c r="H33" s="117"/>
      <c r="I33" s="117"/>
      <c r="J33" s="119"/>
    </row>
    <row r="34" spans="1:10" ht="30" x14ac:dyDescent="0.25">
      <c r="A34" s="89"/>
      <c r="B34" s="90"/>
      <c r="C34" s="82" t="s">
        <v>133</v>
      </c>
      <c r="D34" s="80"/>
      <c r="E34" s="83"/>
      <c r="F34" s="75"/>
      <c r="G34" s="117"/>
      <c r="H34" s="117"/>
      <c r="I34" s="117"/>
      <c r="J34" s="119"/>
    </row>
    <row r="35" spans="1:10" ht="45.75" customHeight="1" x14ac:dyDescent="0.25">
      <c r="A35" s="89"/>
      <c r="B35" s="90"/>
      <c r="C35" s="82" t="s">
        <v>134</v>
      </c>
      <c r="D35" s="80"/>
      <c r="E35" s="83"/>
      <c r="F35" s="75"/>
      <c r="G35" s="117"/>
      <c r="H35" s="117"/>
      <c r="I35" s="117"/>
      <c r="J35" s="119"/>
    </row>
    <row r="36" spans="1:10" s="88" customFormat="1" ht="29.25" customHeight="1" x14ac:dyDescent="0.2">
      <c r="A36" s="77"/>
      <c r="B36" s="78">
        <v>3</v>
      </c>
      <c r="C36" s="79" t="s">
        <v>137</v>
      </c>
      <c r="D36" s="91"/>
      <c r="E36" s="81">
        <f>E37+E39+E44+E45</f>
        <v>481</v>
      </c>
      <c r="F36" s="74">
        <f>E36</f>
        <v>481</v>
      </c>
      <c r="G36" s="115">
        <f>G37+G39+G44+G45</f>
        <v>581</v>
      </c>
      <c r="H36" s="115">
        <f>H37+H39+H44+H45</f>
        <v>726</v>
      </c>
      <c r="I36" s="115">
        <f>I37+I39+I44+I45</f>
        <v>0</v>
      </c>
      <c r="J36" s="115">
        <f>J37+J39+J44+J45</f>
        <v>0</v>
      </c>
    </row>
    <row r="37" spans="1:10" ht="13.9" x14ac:dyDescent="0.25">
      <c r="A37" s="89"/>
      <c r="B37" s="90"/>
      <c r="C37" s="82" t="s">
        <v>131</v>
      </c>
      <c r="D37" s="80"/>
      <c r="E37" s="83">
        <f t="shared" ref="E37:J37" si="3">E38</f>
        <v>100</v>
      </c>
      <c r="F37" s="83">
        <f t="shared" si="3"/>
        <v>100</v>
      </c>
      <c r="G37" s="117">
        <f t="shared" si="3"/>
        <v>100</v>
      </c>
      <c r="H37" s="117">
        <f t="shared" si="3"/>
        <v>100</v>
      </c>
      <c r="I37" s="117">
        <f t="shared" si="3"/>
        <v>0</v>
      </c>
      <c r="J37" s="119">
        <f t="shared" si="3"/>
        <v>0</v>
      </c>
    </row>
    <row r="38" spans="1:10" ht="13.9" x14ac:dyDescent="0.25">
      <c r="A38" s="89"/>
      <c r="B38" s="90"/>
      <c r="C38" s="93" t="s">
        <v>138</v>
      </c>
      <c r="D38" s="92">
        <v>43465</v>
      </c>
      <c r="E38" s="83">
        <v>100</v>
      </c>
      <c r="F38" s="75">
        <f>E38</f>
        <v>100</v>
      </c>
      <c r="G38" s="117">
        <v>100</v>
      </c>
      <c r="H38" s="117">
        <v>100</v>
      </c>
      <c r="I38" s="117"/>
      <c r="J38" s="119"/>
    </row>
    <row r="39" spans="1:10" ht="30" x14ac:dyDescent="0.25">
      <c r="A39" s="89"/>
      <c r="B39" s="90"/>
      <c r="C39" s="82" t="s">
        <v>132</v>
      </c>
      <c r="D39" s="80"/>
      <c r="E39" s="83">
        <f>SUM(E40:E42)</f>
        <v>381</v>
      </c>
      <c r="F39" s="83">
        <f>SUM(F40:F42)</f>
        <v>381</v>
      </c>
      <c r="G39" s="117">
        <f>SUM(G40:G43)</f>
        <v>481</v>
      </c>
      <c r="H39" s="117">
        <f>SUM(H40:H43)</f>
        <v>626</v>
      </c>
      <c r="I39" s="117"/>
      <c r="J39" s="119"/>
    </row>
    <row r="40" spans="1:10" ht="27.6" x14ac:dyDescent="0.25">
      <c r="A40" s="89"/>
      <c r="B40" s="90"/>
      <c r="C40" s="94" t="s">
        <v>139</v>
      </c>
      <c r="D40" s="92">
        <v>43281</v>
      </c>
      <c r="E40" s="83">
        <v>381</v>
      </c>
      <c r="F40" s="75">
        <v>381</v>
      </c>
      <c r="G40" s="117">
        <v>381</v>
      </c>
      <c r="H40" s="117">
        <v>381</v>
      </c>
      <c r="I40" s="117"/>
      <c r="J40" s="119"/>
    </row>
    <row r="41" spans="1:10" ht="15" customHeight="1" x14ac:dyDescent="0.25">
      <c r="A41" s="89"/>
      <c r="B41" s="90"/>
      <c r="C41" s="95" t="s">
        <v>140</v>
      </c>
      <c r="D41" s="92">
        <v>43646</v>
      </c>
      <c r="E41" s="83"/>
      <c r="F41" s="96"/>
      <c r="G41" s="118">
        <v>40</v>
      </c>
      <c r="H41" s="118">
        <v>70</v>
      </c>
      <c r="I41" s="117"/>
      <c r="J41" s="119"/>
    </row>
    <row r="42" spans="1:10" ht="15" customHeight="1" x14ac:dyDescent="0.25">
      <c r="A42" s="89"/>
      <c r="B42" s="90"/>
      <c r="C42" s="94" t="s">
        <v>141</v>
      </c>
      <c r="D42" s="92">
        <v>43646</v>
      </c>
      <c r="E42" s="83"/>
      <c r="F42" s="96"/>
      <c r="G42" s="118">
        <v>60</v>
      </c>
      <c r="H42" s="118">
        <v>128</v>
      </c>
      <c r="I42" s="117"/>
      <c r="J42" s="119"/>
    </row>
    <row r="43" spans="1:10" ht="29.45" customHeight="1" x14ac:dyDescent="0.25">
      <c r="A43" s="89"/>
      <c r="B43" s="90"/>
      <c r="C43" s="94" t="s">
        <v>142</v>
      </c>
      <c r="D43" s="92"/>
      <c r="E43" s="83"/>
      <c r="F43" s="96"/>
      <c r="G43" s="118"/>
      <c r="H43" s="118">
        <v>47</v>
      </c>
      <c r="I43" s="117"/>
      <c r="J43" s="119"/>
    </row>
    <row r="44" spans="1:10" ht="30" x14ac:dyDescent="0.25">
      <c r="A44" s="89"/>
      <c r="B44" s="90"/>
      <c r="C44" s="82" t="s">
        <v>133</v>
      </c>
      <c r="D44" s="80"/>
      <c r="E44" s="83"/>
      <c r="F44" s="97"/>
      <c r="G44" s="117"/>
      <c r="H44" s="117"/>
      <c r="I44" s="117"/>
      <c r="J44" s="119"/>
    </row>
    <row r="45" spans="1:10" ht="42.75" customHeight="1" x14ac:dyDescent="0.25">
      <c r="A45" s="89"/>
      <c r="B45" s="90"/>
      <c r="C45" s="82" t="s">
        <v>134</v>
      </c>
      <c r="D45" s="80"/>
      <c r="E45" s="83"/>
      <c r="F45" s="75"/>
      <c r="G45" s="117"/>
      <c r="H45" s="117"/>
      <c r="I45" s="117"/>
      <c r="J45" s="119"/>
    </row>
    <row r="46" spans="1:10" s="88" customFormat="1" ht="14.25" x14ac:dyDescent="0.2">
      <c r="A46" s="77"/>
      <c r="B46" s="78">
        <v>4</v>
      </c>
      <c r="C46" s="79" t="s">
        <v>143</v>
      </c>
      <c r="D46" s="91"/>
      <c r="E46" s="81">
        <f t="shared" ref="E46:J46" si="4">E47</f>
        <v>160</v>
      </c>
      <c r="F46" s="81">
        <f t="shared" si="4"/>
        <v>160</v>
      </c>
      <c r="G46" s="115">
        <f t="shared" si="4"/>
        <v>175</v>
      </c>
      <c r="H46" s="115">
        <f t="shared" si="4"/>
        <v>175</v>
      </c>
      <c r="I46" s="115">
        <f t="shared" si="4"/>
        <v>0</v>
      </c>
      <c r="J46" s="116">
        <f t="shared" si="4"/>
        <v>0</v>
      </c>
    </row>
    <row r="47" spans="1:10" ht="15" customHeight="1" x14ac:dyDescent="0.25">
      <c r="A47" s="89"/>
      <c r="B47" s="78"/>
      <c r="C47" s="79" t="s">
        <v>144</v>
      </c>
      <c r="D47" s="92">
        <v>43465</v>
      </c>
      <c r="E47" s="83">
        <v>160</v>
      </c>
      <c r="F47" s="75">
        <v>160</v>
      </c>
      <c r="G47" s="117">
        <f>'[1]aneaxa 4a'!F23</f>
        <v>175</v>
      </c>
      <c r="H47" s="117">
        <f>G47</f>
        <v>175</v>
      </c>
      <c r="I47" s="117"/>
      <c r="J47" s="119"/>
    </row>
    <row r="48" spans="1:10" ht="28.5" x14ac:dyDescent="0.25">
      <c r="A48" s="89"/>
      <c r="B48" s="98">
        <v>5</v>
      </c>
      <c r="C48" s="85" t="s">
        <v>145</v>
      </c>
      <c r="D48" s="99"/>
      <c r="E48" s="100"/>
      <c r="F48" s="100"/>
      <c r="G48" s="117"/>
      <c r="H48" s="117"/>
      <c r="I48" s="117"/>
      <c r="J48" s="119"/>
    </row>
    <row r="49" spans="1:10" ht="15" customHeight="1" x14ac:dyDescent="0.25">
      <c r="A49" s="89"/>
      <c r="B49" s="90"/>
      <c r="C49" s="79" t="s">
        <v>146</v>
      </c>
      <c r="D49" s="80"/>
      <c r="E49" s="83"/>
      <c r="F49" s="83"/>
      <c r="G49" s="117"/>
      <c r="H49" s="117"/>
      <c r="I49" s="117"/>
      <c r="J49" s="119"/>
    </row>
    <row r="50" spans="1:10" ht="14.45" thickBot="1" x14ac:dyDescent="0.3">
      <c r="A50" s="101"/>
      <c r="B50" s="102"/>
      <c r="C50" s="103" t="s">
        <v>147</v>
      </c>
      <c r="D50" s="104"/>
      <c r="E50" s="105"/>
      <c r="F50" s="105"/>
      <c r="G50" s="122"/>
      <c r="H50" s="122"/>
      <c r="I50" s="122"/>
      <c r="J50" s="123"/>
    </row>
    <row r="53" spans="1:10" ht="13.9" x14ac:dyDescent="0.25">
      <c r="C53" s="13" t="s">
        <v>104</v>
      </c>
      <c r="D53" s="8"/>
      <c r="E53" s="106"/>
      <c r="F53" s="9" t="s">
        <v>105</v>
      </c>
      <c r="G53" s="9"/>
      <c r="H53" s="9"/>
      <c r="I53" s="124"/>
    </row>
    <row r="54" spans="1:10" ht="15" customHeight="1" x14ac:dyDescent="0.25">
      <c r="C54" s="13" t="s">
        <v>106</v>
      </c>
      <c r="D54" s="8"/>
      <c r="E54" s="106"/>
      <c r="F54" s="9" t="s">
        <v>107</v>
      </c>
      <c r="G54" s="9"/>
      <c r="H54" s="9"/>
      <c r="I54" s="124"/>
    </row>
    <row r="55" spans="1:10" ht="13.9" x14ac:dyDescent="0.25">
      <c r="F55" s="60"/>
    </row>
  </sheetData>
  <mergeCells count="7">
    <mergeCell ref="A7:I7"/>
    <mergeCell ref="A10:A11"/>
    <mergeCell ref="B10:B11"/>
    <mergeCell ref="C10:C11"/>
    <mergeCell ref="D10:D11"/>
    <mergeCell ref="E10:F10"/>
    <mergeCell ref="G10:J10"/>
  </mergeCells>
  <pageMargins left="0.31496062992125984" right="0.11811023622047245" top="0.35433070866141736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1 </vt:lpstr>
      <vt:lpstr>Anexa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</dc:creator>
  <cp:lastModifiedBy>Statia15</cp:lastModifiedBy>
  <cp:lastPrinted>2018-10-17T07:08:39Z</cp:lastPrinted>
  <dcterms:created xsi:type="dcterms:W3CDTF">2018-10-17T07:04:46Z</dcterms:created>
  <dcterms:modified xsi:type="dcterms:W3CDTF">2018-10-17T08:07:20Z</dcterms:modified>
</cp:coreProperties>
</file>