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74\public\C O N S I L I U  L O C A L\2023\PROIECTE - VA ROG TITLU CLAR !!!\7 IULIE 2023\MATERIALE   S E R E\4. PROIECT HCL BUGET padure  2023\Anexe buget\"/>
    </mc:Choice>
  </mc:AlternateContent>
  <xr:revisionPtr revIDLastSave="0" documentId="13_ncr:1_{52849311-300A-42C2-8905-660696B30426}" xr6:coauthVersionLast="47" xr6:coauthVersionMax="47" xr10:uidLastSave="{00000000-0000-0000-0000-000000000000}"/>
  <bookViews>
    <workbookView xWindow="-120" yWindow="-120" windowWidth="25440" windowHeight="15270" tabRatio="621" xr2:uid="{00000000-000D-0000-FFFF-FFFF00000000}"/>
  </bookViews>
  <sheets>
    <sheet name="BVC" sheetId="8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8" l="1"/>
  <c r="D24" i="8"/>
  <c r="G20" i="8"/>
  <c r="G13" i="8"/>
  <c r="G10" i="8"/>
  <c r="H38" i="8"/>
  <c r="H37" i="8"/>
  <c r="F23" i="8"/>
  <c r="G23" i="8" s="1"/>
  <c r="F22" i="8"/>
  <c r="G22" i="8" s="1"/>
  <c r="F21" i="8"/>
  <c r="G21" i="8" s="1"/>
  <c r="F20" i="8"/>
  <c r="F19" i="8"/>
  <c r="G19" i="8" s="1"/>
  <c r="F18" i="8"/>
  <c r="G18" i="8" s="1"/>
  <c r="F17" i="8"/>
  <c r="G17" i="8" s="1"/>
  <c r="F16" i="8"/>
  <c r="G16" i="8" s="1"/>
  <c r="F15" i="8"/>
  <c r="G15" i="8" s="1"/>
  <c r="F14" i="8"/>
  <c r="G14" i="8" s="1"/>
  <c r="F13" i="8"/>
  <c r="F12" i="8"/>
  <c r="G12" i="8" s="1"/>
  <c r="F11" i="8"/>
  <c r="G11" i="8" s="1"/>
  <c r="F10" i="8"/>
  <c r="E31" i="8"/>
  <c r="G31" i="8" s="1"/>
  <c r="H31" i="8" s="1"/>
  <c r="H40" i="8" l="1"/>
  <c r="G24" i="8"/>
  <c r="G45" i="8" s="1"/>
  <c r="E34" i="8"/>
  <c r="H34" i="8" s="1"/>
  <c r="G46" i="8" l="1"/>
  <c r="G47" i="8" s="1"/>
  <c r="F24" i="8"/>
</calcChain>
</file>

<file path=xl/sharedStrings.xml><?xml version="1.0" encoding="utf-8"?>
<sst xmlns="http://schemas.openxmlformats.org/spreadsheetml/2006/main" count="72" uniqueCount="69">
  <si>
    <t>ha</t>
  </si>
  <si>
    <t>TOTAL</t>
  </si>
  <si>
    <t>mc</t>
  </si>
  <si>
    <t>buc.</t>
  </si>
  <si>
    <t>Cantitate</t>
  </si>
  <si>
    <t>Proprietar</t>
  </si>
  <si>
    <t>Volum</t>
  </si>
  <si>
    <t>Suprafata 
-ha-</t>
  </si>
  <si>
    <t>Suprafata -ha-</t>
  </si>
  <si>
    <t>Nr.inspec./an</t>
  </si>
  <si>
    <t>Total an</t>
  </si>
  <si>
    <t>Întocmit,</t>
  </si>
  <si>
    <t>UM.</t>
  </si>
  <si>
    <t>lei</t>
  </si>
  <si>
    <t>Suprafaţa administrată - ha-</t>
  </si>
  <si>
    <t>Natura 
produsului</t>
  </si>
  <si>
    <t>Partida
nr</t>
  </si>
  <si>
    <t>Numar fire</t>
  </si>
  <si>
    <t>(supraf.ha-curatiri)</t>
  </si>
  <si>
    <t xml:space="preserve">1. Venituri din vânzarea de masă lemnoasă </t>
  </si>
  <si>
    <t xml:space="preserve">VENITURI aferente exerciţiului financiar </t>
  </si>
  <si>
    <t xml:space="preserve">CHELTUIELI aferente exerciţiului financiar </t>
  </si>
  <si>
    <t>II. Cheltuieli aferente serviciului obligatoriu de pază</t>
  </si>
  <si>
    <t>Total
lei/luna</t>
  </si>
  <si>
    <t>Total an
lei</t>
  </si>
  <si>
    <t>1. Cheltuieli aferente lucrarilor prognozate a se realiza prin firme pretatoare</t>
  </si>
  <si>
    <t>III. Inspectii de fond la cerere</t>
  </si>
  <si>
    <t>IV. Tarife eliberare de documente de însoţite</t>
  </si>
  <si>
    <t>1. inventariere material fasonat</t>
  </si>
  <si>
    <t>2. eliberare aviz de însoţire</t>
  </si>
  <si>
    <t>mc.</t>
  </si>
  <si>
    <t>TOTAL CHELTUIELI</t>
  </si>
  <si>
    <t>BUGET DE VENITURI ŞI CHELTUIELI - ANUL</t>
  </si>
  <si>
    <t>Cheltuieli</t>
  </si>
  <si>
    <t>Venituri</t>
  </si>
  <si>
    <t>Profit/Pierdere</t>
  </si>
  <si>
    <t>Nr.crt.</t>
  </si>
  <si>
    <t>Specificaţie</t>
  </si>
  <si>
    <t>REZULTATUL FINANCIAR BRUT</t>
  </si>
  <si>
    <t>ALTE OBLIGAŢII FINANCIARE</t>
  </si>
  <si>
    <t xml:space="preserve">Contribuţie la Fondul de accesibilizare în conformitate cu Legea 56/2010 </t>
  </si>
  <si>
    <t>Contribuţie la Fondul de mediu în conformitate cu Legea 167/2010</t>
  </si>
  <si>
    <t>Contribuţie la Fondul de regenerare în conformitate cu Legea 46/2008</t>
  </si>
  <si>
    <t>Cheltuieli estimate privind revizuirea amenajamentului silvic</t>
  </si>
  <si>
    <t>Tarif  lei/ha</t>
  </si>
  <si>
    <t>Nr.30788  din 22.05.2018</t>
  </si>
  <si>
    <t>ANEXA 1</t>
  </si>
  <si>
    <t>Valoare fără TVA</t>
  </si>
  <si>
    <t>Valoare cu TVA</t>
  </si>
  <si>
    <t>V.Cheltueli aferente exploatare forestieră și transport</t>
  </si>
  <si>
    <t xml:space="preserve">          mc.</t>
  </si>
  <si>
    <t>valoare lei cu TVA</t>
  </si>
  <si>
    <t>conservare</t>
  </si>
  <si>
    <t>accidentale-1</t>
  </si>
  <si>
    <t>3.  Cheltueli  aferente  materialelor asigurate de ocolul silvic ( puieți substanțe de combatere,etc.)</t>
  </si>
  <si>
    <t>2.Cheltueli aferente cheltuelilor de administrare ce ravin ocolului silvic</t>
  </si>
  <si>
    <t>Cheltueli  aferente  lucrărilor  silvice</t>
  </si>
  <si>
    <t xml:space="preserve">DIRECTOR </t>
  </si>
  <si>
    <t>Tarif lei/lună/ha</t>
  </si>
  <si>
    <t>Tarif  lei</t>
  </si>
  <si>
    <t>Total  lei</t>
  </si>
  <si>
    <t>Preț Vânzare/mc. fara TVA</t>
  </si>
  <si>
    <t>CU  TVA</t>
  </si>
  <si>
    <t>progresive 2</t>
  </si>
  <si>
    <t>,</t>
  </si>
  <si>
    <t>RUJA EUGEN</t>
  </si>
  <si>
    <t>Lazăr Adrian</t>
  </si>
  <si>
    <t>Anexa la contract de prestări servicii</t>
  </si>
  <si>
    <t>Municipiul Târgu Mureș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</si>
</sst>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u/>
      <sz val="10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7" fillId="0" borderId="0" xfId="0" applyFont="1"/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0" xfId="0" applyFont="1"/>
    <xf numFmtId="1" fontId="5" fillId="0" borderId="1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6" fillId="0" borderId="4" xfId="0" applyFont="1" applyBorder="1"/>
    <xf numFmtId="0" fontId="7" fillId="0" borderId="4" xfId="0" applyFont="1" applyBorder="1"/>
    <xf numFmtId="0" fontId="5" fillId="0" borderId="5" xfId="0" applyFont="1" applyBorder="1"/>
    <xf numFmtId="0" fontId="5" fillId="0" borderId="0" xfId="0" applyFont="1" applyAlignment="1">
      <alignment horizontal="left" vertical="top"/>
    </xf>
    <xf numFmtId="0" fontId="4" fillId="2" borderId="0" xfId="0" applyFont="1" applyFill="1"/>
    <xf numFmtId="0" fontId="8" fillId="2" borderId="0" xfId="0" applyFont="1" applyFill="1"/>
    <xf numFmtId="0" fontId="5" fillId="0" borderId="6" xfId="0" applyFont="1" applyBorder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6" fillId="2" borderId="0" xfId="0" applyFont="1" applyFill="1"/>
    <xf numFmtId="0" fontId="7" fillId="0" borderId="5" xfId="0" applyFont="1" applyBorder="1"/>
    <xf numFmtId="3" fontId="7" fillId="0" borderId="4" xfId="0" applyNumberFormat="1" applyFont="1" applyBorder="1"/>
    <xf numFmtId="1" fontId="7" fillId="0" borderId="4" xfId="0" applyNumberFormat="1" applyFont="1" applyBorder="1"/>
    <xf numFmtId="1" fontId="7" fillId="0" borderId="5" xfId="0" applyNumberFormat="1" applyFont="1" applyBorder="1"/>
    <xf numFmtId="0" fontId="13" fillId="2" borderId="0" xfId="0" applyFont="1" applyFill="1"/>
    <xf numFmtId="0" fontId="13" fillId="2" borderId="10" xfId="0" applyFont="1" applyFill="1" applyBorder="1"/>
    <xf numFmtId="0" fontId="5" fillId="0" borderId="0" xfId="0" applyFont="1" applyAlignment="1">
      <alignment vertical="top"/>
    </xf>
    <xf numFmtId="1" fontId="5" fillId="0" borderId="3" xfId="0" applyNumberFormat="1" applyFont="1" applyBorder="1"/>
    <xf numFmtId="0" fontId="5" fillId="0" borderId="6" xfId="0" applyFont="1" applyBorder="1" applyAlignment="1">
      <alignment vertical="top"/>
    </xf>
    <xf numFmtId="164" fontId="5" fillId="0" borderId="1" xfId="0" applyNumberFormat="1" applyFont="1" applyBorder="1"/>
    <xf numFmtId="3" fontId="5" fillId="0" borderId="1" xfId="0" applyNumberFormat="1" applyFont="1" applyBorder="1"/>
    <xf numFmtId="0" fontId="5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13" fillId="2" borderId="11" xfId="0" applyFont="1" applyFill="1" applyBorder="1"/>
    <xf numFmtId="0" fontId="0" fillId="2" borderId="12" xfId="0" applyFill="1" applyBorder="1"/>
    <xf numFmtId="0" fontId="4" fillId="2" borderId="0" xfId="0" applyFont="1" applyFill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2" borderId="9" xfId="0" applyFont="1" applyFill="1" applyBorder="1"/>
    <xf numFmtId="0" fontId="14" fillId="2" borderId="13" xfId="0" applyFont="1" applyFill="1" applyBorder="1"/>
    <xf numFmtId="3" fontId="5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right" wrapText="1"/>
    </xf>
    <xf numFmtId="1" fontId="5" fillId="3" borderId="3" xfId="0" applyNumberFormat="1" applyFont="1" applyFill="1" applyBorder="1"/>
    <xf numFmtId="0" fontId="5" fillId="0" borderId="15" xfId="0" applyFont="1" applyBorder="1" applyAlignment="1">
      <alignment vertical="top"/>
    </xf>
    <xf numFmtId="0" fontId="5" fillId="0" borderId="15" xfId="0" applyFont="1" applyBorder="1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2" borderId="11" xfId="0" applyFont="1" applyFill="1" applyBorder="1" applyAlignment="1">
      <alignment horizontal="center"/>
    </xf>
    <xf numFmtId="0" fontId="1" fillId="3" borderId="4" xfId="0" applyFont="1" applyFill="1" applyBorder="1"/>
    <xf numFmtId="1" fontId="7" fillId="3" borderId="1" xfId="0" applyNumberFormat="1" applyFont="1" applyFill="1" applyBorder="1" applyAlignment="1">
      <alignment horizontal="right"/>
    </xf>
    <xf numFmtId="9" fontId="7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/>
    <xf numFmtId="1" fontId="9" fillId="0" borderId="1" xfId="0" quotePrefix="1" applyNumberFormat="1" applyFont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Border="1"/>
    <xf numFmtId="0" fontId="15" fillId="0" borderId="0" xfId="0" applyFont="1"/>
    <xf numFmtId="0" fontId="2" fillId="0" borderId="0" xfId="0" applyFont="1"/>
    <xf numFmtId="0" fontId="2" fillId="2" borderId="12" xfId="0" applyFont="1" applyFill="1" applyBorder="1"/>
    <xf numFmtId="4" fontId="5" fillId="0" borderId="1" xfId="0" quotePrefix="1" applyNumberFormat="1" applyFont="1" applyBorder="1"/>
    <xf numFmtId="4" fontId="5" fillId="0" borderId="0" xfId="0" applyNumberFormat="1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1" xfId="0" quotePrefix="1" applyNumberFormat="1" applyFont="1" applyBorder="1" applyAlignment="1">
      <alignment horizontal="center"/>
    </xf>
    <xf numFmtId="3" fontId="9" fillId="0" borderId="1" xfId="0" applyNumberFormat="1" applyFont="1" applyBorder="1"/>
    <xf numFmtId="3" fontId="7" fillId="0" borderId="5" xfId="0" applyNumberFormat="1" applyFont="1" applyBorder="1"/>
    <xf numFmtId="3" fontId="5" fillId="0" borderId="1" xfId="0" applyNumberFormat="1" applyFont="1" applyBorder="1" applyAlignment="1">
      <alignment horizontal="right"/>
    </xf>
    <xf numFmtId="1" fontId="7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center"/>
    </xf>
    <xf numFmtId="2" fontId="5" fillId="4" borderId="3" xfId="0" applyNumberFormat="1" applyFont="1" applyFill="1" applyBorder="1"/>
    <xf numFmtId="2" fontId="5" fillId="4" borderId="3" xfId="0" applyNumberFormat="1" applyFont="1" applyFill="1" applyBorder="1" applyAlignment="1">
      <alignment horizontal="center"/>
    </xf>
    <xf numFmtId="3" fontId="13" fillId="2" borderId="14" xfId="0" quotePrefix="1" applyNumberFormat="1" applyFont="1" applyFill="1" applyBorder="1"/>
    <xf numFmtId="3" fontId="5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3" fontId="13" fillId="0" borderId="6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3" fontId="13" fillId="2" borderId="20" xfId="0" applyNumberFormat="1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13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0" fontId="4" fillId="2" borderId="15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6"/>
  <sheetViews>
    <sheetView tabSelected="1" topLeftCell="A28" workbookViewId="0">
      <selection activeCell="G39" sqref="G39"/>
    </sheetView>
  </sheetViews>
  <sheetFormatPr defaultRowHeight="12.75" x14ac:dyDescent="0.2"/>
  <cols>
    <col min="1" max="1" width="6.5703125" customWidth="1"/>
    <col min="2" max="2" width="13.28515625" customWidth="1"/>
    <col min="3" max="3" width="10" customWidth="1"/>
    <col min="4" max="4" width="10.7109375" customWidth="1"/>
    <col min="5" max="5" width="14" customWidth="1"/>
    <col min="6" max="6" width="9.28515625" customWidth="1"/>
    <col min="7" max="7" width="13.85546875" bestFit="1" customWidth="1"/>
    <col min="8" max="8" width="15.5703125" customWidth="1"/>
  </cols>
  <sheetData>
    <row r="1" spans="1:8" ht="16.5" x14ac:dyDescent="0.3">
      <c r="A1" s="117" t="s">
        <v>32</v>
      </c>
      <c r="B1" s="117"/>
      <c r="C1" s="117"/>
      <c r="D1" s="117"/>
      <c r="E1" s="117"/>
      <c r="F1" s="117"/>
      <c r="G1" s="48">
        <v>2023</v>
      </c>
      <c r="H1" s="26" t="s">
        <v>46</v>
      </c>
    </row>
    <row r="2" spans="1:8" ht="13.5" x14ac:dyDescent="0.25">
      <c r="A2" s="121" t="s">
        <v>5</v>
      </c>
      <c r="B2" s="122"/>
      <c r="C2" s="122"/>
      <c r="D2" s="122"/>
      <c r="E2" s="122"/>
      <c r="F2" s="23"/>
      <c r="G2" s="119" t="s">
        <v>68</v>
      </c>
      <c r="H2" s="120"/>
    </row>
    <row r="3" spans="1:8" x14ac:dyDescent="0.2">
      <c r="A3" s="121" t="s">
        <v>67</v>
      </c>
      <c r="B3" s="122"/>
      <c r="C3" s="122"/>
      <c r="D3" s="122"/>
      <c r="E3" s="122"/>
      <c r="F3" s="22"/>
      <c r="G3" s="119" t="s">
        <v>45</v>
      </c>
      <c r="H3" s="120"/>
    </row>
    <row r="4" spans="1:8" x14ac:dyDescent="0.2">
      <c r="A4" s="121" t="s">
        <v>14</v>
      </c>
      <c r="B4" s="122"/>
      <c r="C4" s="122"/>
      <c r="D4" s="122"/>
      <c r="E4" s="122"/>
      <c r="F4" s="22"/>
      <c r="G4" s="64">
        <v>849.06</v>
      </c>
      <c r="H4" s="24" t="s">
        <v>0</v>
      </c>
    </row>
    <row r="5" spans="1:8" ht="20.25" customHeight="1" x14ac:dyDescent="0.25">
      <c r="A5" s="37" t="s">
        <v>20</v>
      </c>
      <c r="B5" s="27"/>
      <c r="C5" s="27"/>
      <c r="D5" s="27"/>
      <c r="E5" s="4"/>
      <c r="F5" s="4"/>
      <c r="G5" s="4"/>
      <c r="H5" s="4"/>
    </row>
    <row r="6" spans="1:8" ht="13.5" x14ac:dyDescent="0.25">
      <c r="A6" s="5" t="s">
        <v>19</v>
      </c>
      <c r="B6" s="5"/>
      <c r="C6" s="5"/>
      <c r="D6" s="6"/>
      <c r="E6" s="6"/>
      <c r="F6" s="6"/>
      <c r="G6" s="4"/>
      <c r="H6" s="4"/>
    </row>
    <row r="7" spans="1:8" ht="27" customHeight="1" x14ac:dyDescent="0.25">
      <c r="A7" s="118" t="s">
        <v>16</v>
      </c>
      <c r="B7" s="118" t="s">
        <v>15</v>
      </c>
      <c r="C7" s="29" t="s">
        <v>17</v>
      </c>
      <c r="D7" s="8" t="s">
        <v>6</v>
      </c>
      <c r="E7" s="30" t="s">
        <v>61</v>
      </c>
      <c r="F7" s="30" t="s">
        <v>47</v>
      </c>
      <c r="G7" s="9" t="s">
        <v>48</v>
      </c>
      <c r="H7" s="9"/>
    </row>
    <row r="8" spans="1:8" x14ac:dyDescent="0.2">
      <c r="A8" s="118"/>
      <c r="B8" s="123"/>
      <c r="C8" s="31" t="s">
        <v>18</v>
      </c>
      <c r="D8" s="8" t="s">
        <v>2</v>
      </c>
      <c r="E8" s="8" t="s">
        <v>13</v>
      </c>
      <c r="F8" s="8" t="s">
        <v>13</v>
      </c>
      <c r="G8" s="8" t="s">
        <v>13</v>
      </c>
      <c r="H8" s="8"/>
    </row>
    <row r="9" spans="1:8" ht="13.5" x14ac:dyDescent="0.25">
      <c r="A9" s="12"/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/>
    </row>
    <row r="10" spans="1:8" ht="13.5" customHeight="1" x14ac:dyDescent="0.25">
      <c r="A10" s="70">
        <v>6099</v>
      </c>
      <c r="B10" s="66" t="s">
        <v>63</v>
      </c>
      <c r="C10" s="65"/>
      <c r="D10" s="77">
        <v>263.94</v>
      </c>
      <c r="E10" s="84">
        <v>180</v>
      </c>
      <c r="F10" s="80">
        <f>D10*E10</f>
        <v>47509.2</v>
      </c>
      <c r="G10" s="79">
        <f>F10*1.19</f>
        <v>56535.947999999997</v>
      </c>
      <c r="H10" s="78"/>
    </row>
    <row r="11" spans="1:8" ht="12.75" customHeight="1" x14ac:dyDescent="0.25">
      <c r="A11" s="70">
        <v>60100</v>
      </c>
      <c r="B11" s="11" t="s">
        <v>52</v>
      </c>
      <c r="C11" s="65"/>
      <c r="D11" s="77">
        <v>248.48</v>
      </c>
      <c r="E11" s="84">
        <v>170</v>
      </c>
      <c r="F11" s="80">
        <f t="shared" ref="F11:F23" si="0">D11*E11</f>
        <v>42241.599999999999</v>
      </c>
      <c r="G11" s="79">
        <f t="shared" ref="G11:G23" si="1">F11*1.19</f>
        <v>50267.503999999994</v>
      </c>
      <c r="H11" s="78"/>
    </row>
    <row r="12" spans="1:8" ht="13.5" customHeight="1" x14ac:dyDescent="0.25">
      <c r="A12" s="70">
        <v>60101</v>
      </c>
      <c r="B12" s="66" t="s">
        <v>53</v>
      </c>
      <c r="C12" s="65"/>
      <c r="D12" s="77">
        <v>79.94</v>
      </c>
      <c r="E12" s="84">
        <v>150</v>
      </c>
      <c r="F12" s="80">
        <f t="shared" si="0"/>
        <v>11991</v>
      </c>
      <c r="G12" s="79">
        <f t="shared" si="1"/>
        <v>14269.289999999999</v>
      </c>
      <c r="H12" s="78"/>
    </row>
    <row r="13" spans="1:8" ht="13.5" customHeight="1" x14ac:dyDescent="0.25">
      <c r="A13" s="67">
        <v>60103</v>
      </c>
      <c r="B13" s="66" t="s">
        <v>53</v>
      </c>
      <c r="C13" s="65"/>
      <c r="D13" s="77">
        <v>37.53</v>
      </c>
      <c r="E13" s="84">
        <v>150</v>
      </c>
      <c r="F13" s="80">
        <f t="shared" si="0"/>
        <v>5629.5</v>
      </c>
      <c r="G13" s="79">
        <f t="shared" si="1"/>
        <v>6699.1049999999996</v>
      </c>
      <c r="H13" s="78"/>
    </row>
    <row r="14" spans="1:8" ht="13.5" customHeight="1" x14ac:dyDescent="0.25">
      <c r="A14" s="67"/>
      <c r="B14" s="66"/>
      <c r="C14" s="65"/>
      <c r="D14" s="77"/>
      <c r="E14" s="84"/>
      <c r="F14" s="80">
        <f t="shared" si="0"/>
        <v>0</v>
      </c>
      <c r="G14" s="79">
        <f t="shared" si="1"/>
        <v>0</v>
      </c>
      <c r="H14" s="78"/>
    </row>
    <row r="15" spans="1:8" ht="13.5" customHeight="1" x14ac:dyDescent="0.25">
      <c r="A15" s="67"/>
      <c r="B15" s="66"/>
      <c r="C15" s="65"/>
      <c r="D15" s="77"/>
      <c r="E15" s="84"/>
      <c r="F15" s="80">
        <f t="shared" si="0"/>
        <v>0</v>
      </c>
      <c r="G15" s="79">
        <f t="shared" si="1"/>
        <v>0</v>
      </c>
      <c r="H15" s="78"/>
    </row>
    <row r="16" spans="1:8" ht="12.75" customHeight="1" x14ac:dyDescent="0.25">
      <c r="A16" s="68"/>
      <c r="B16" s="66"/>
      <c r="C16" s="65"/>
      <c r="D16" s="77"/>
      <c r="E16" s="84"/>
      <c r="F16" s="80">
        <f t="shared" si="0"/>
        <v>0</v>
      </c>
      <c r="G16" s="79">
        <f t="shared" si="1"/>
        <v>0</v>
      </c>
      <c r="H16" s="78"/>
    </row>
    <row r="17" spans="1:9" ht="12.75" customHeight="1" x14ac:dyDescent="0.25">
      <c r="A17" s="68"/>
      <c r="B17" s="66"/>
      <c r="C17" s="65"/>
      <c r="D17" s="77"/>
      <c r="E17" s="84"/>
      <c r="F17" s="80">
        <f t="shared" si="0"/>
        <v>0</v>
      </c>
      <c r="G17" s="79">
        <f t="shared" si="1"/>
        <v>0</v>
      </c>
      <c r="H17" s="78"/>
    </row>
    <row r="18" spans="1:9" ht="12.75" customHeight="1" x14ac:dyDescent="0.25">
      <c r="A18" s="68"/>
      <c r="B18" s="66"/>
      <c r="C18" s="65"/>
      <c r="D18" s="77"/>
      <c r="E18" s="84"/>
      <c r="F18" s="80">
        <f t="shared" si="0"/>
        <v>0</v>
      </c>
      <c r="G18" s="79">
        <f t="shared" si="1"/>
        <v>0</v>
      </c>
      <c r="H18" s="78"/>
    </row>
    <row r="19" spans="1:9" ht="12.75" customHeight="1" x14ac:dyDescent="0.25">
      <c r="A19" s="68"/>
      <c r="B19" s="66"/>
      <c r="C19" s="65"/>
      <c r="D19" s="77"/>
      <c r="E19" s="84"/>
      <c r="F19" s="80">
        <f t="shared" si="0"/>
        <v>0</v>
      </c>
      <c r="G19" s="79">
        <f t="shared" si="1"/>
        <v>0</v>
      </c>
      <c r="H19" s="78"/>
    </row>
    <row r="20" spans="1:9" ht="13.5" x14ac:dyDescent="0.25">
      <c r="A20" s="68"/>
      <c r="B20" s="66"/>
      <c r="C20" s="65"/>
      <c r="D20" s="77"/>
      <c r="E20" s="84"/>
      <c r="F20" s="80">
        <f t="shared" si="0"/>
        <v>0</v>
      </c>
      <c r="G20" s="79">
        <f t="shared" si="1"/>
        <v>0</v>
      </c>
      <c r="H20" s="78"/>
    </row>
    <row r="21" spans="1:9" ht="13.5" x14ac:dyDescent="0.25">
      <c r="A21" s="68"/>
      <c r="B21" s="66"/>
      <c r="C21" s="65"/>
      <c r="D21" s="77"/>
      <c r="E21" s="84"/>
      <c r="F21" s="80">
        <f t="shared" si="0"/>
        <v>0</v>
      </c>
      <c r="G21" s="79">
        <f t="shared" si="1"/>
        <v>0</v>
      </c>
      <c r="H21" s="78"/>
    </row>
    <row r="22" spans="1:9" ht="13.5" x14ac:dyDescent="0.25">
      <c r="A22" s="68"/>
      <c r="B22" s="66"/>
      <c r="C22" s="65"/>
      <c r="D22" s="77"/>
      <c r="E22" s="84"/>
      <c r="F22" s="80">
        <f t="shared" si="0"/>
        <v>0</v>
      </c>
      <c r="G22" s="79">
        <f t="shared" si="1"/>
        <v>0</v>
      </c>
      <c r="H22" s="78"/>
    </row>
    <row r="23" spans="1:9" ht="13.5" x14ac:dyDescent="0.25">
      <c r="A23" s="68"/>
      <c r="B23" s="66"/>
      <c r="C23" s="65"/>
      <c r="D23" s="77"/>
      <c r="E23" s="84"/>
      <c r="F23" s="80">
        <f t="shared" si="0"/>
        <v>0</v>
      </c>
      <c r="G23" s="79">
        <f t="shared" si="1"/>
        <v>0</v>
      </c>
      <c r="H23" s="78"/>
    </row>
    <row r="24" spans="1:9" ht="20.25" x14ac:dyDescent="0.3">
      <c r="A24" s="37"/>
      <c r="B24" s="32"/>
      <c r="C24" s="32" t="s">
        <v>1</v>
      </c>
      <c r="D24" s="90">
        <f>SUM(D10:D23)</f>
        <v>629.88999999999987</v>
      </c>
      <c r="E24" s="16"/>
      <c r="F24" s="91">
        <f>SUM(F10:F23)</f>
        <v>107371.29999999999</v>
      </c>
      <c r="G24" s="91">
        <f>SUM(G10:G23)</f>
        <v>127771.84699999998</v>
      </c>
      <c r="H24" s="4"/>
      <c r="I24" s="72"/>
    </row>
    <row r="25" spans="1:9" ht="13.5" x14ac:dyDescent="0.25">
      <c r="A25" s="28" t="s">
        <v>21</v>
      </c>
      <c r="B25" s="71"/>
      <c r="C25" s="71"/>
      <c r="D25" s="71" t="s">
        <v>64</v>
      </c>
      <c r="E25" s="23"/>
      <c r="F25" s="23"/>
      <c r="G25" s="23"/>
      <c r="H25" s="33"/>
    </row>
    <row r="26" spans="1:9" ht="13.5" x14ac:dyDescent="0.25">
      <c r="B26" s="28" t="s">
        <v>56</v>
      </c>
      <c r="C26" s="22"/>
      <c r="D26" s="22"/>
      <c r="E26" s="34"/>
      <c r="F26" s="34"/>
      <c r="G26" s="34"/>
      <c r="H26" s="69"/>
    </row>
    <row r="27" spans="1:9" ht="13.5" x14ac:dyDescent="0.25">
      <c r="B27" s="28" t="s">
        <v>25</v>
      </c>
      <c r="C27" s="23"/>
      <c r="D27" s="23"/>
      <c r="E27" s="35"/>
      <c r="F27" s="35"/>
      <c r="G27" s="36"/>
      <c r="H27" s="81">
        <v>73034</v>
      </c>
    </row>
    <row r="28" spans="1:9" ht="13.5" x14ac:dyDescent="0.25">
      <c r="B28" s="28" t="s">
        <v>55</v>
      </c>
      <c r="C28" s="23"/>
      <c r="D28" s="23"/>
      <c r="E28" s="35"/>
      <c r="F28" s="35"/>
      <c r="G28" s="36"/>
      <c r="H28" s="81">
        <v>10553</v>
      </c>
    </row>
    <row r="29" spans="1:9" ht="13.5" x14ac:dyDescent="0.25">
      <c r="A29" s="28"/>
      <c r="B29" s="22" t="s">
        <v>54</v>
      </c>
      <c r="C29" s="23"/>
      <c r="D29" s="23"/>
      <c r="E29" s="35"/>
      <c r="F29" s="35"/>
      <c r="G29" s="35"/>
      <c r="H29" s="82">
        <v>0</v>
      </c>
    </row>
    <row r="30" spans="1:9" ht="27.75" customHeight="1" x14ac:dyDescent="0.25">
      <c r="A30" s="116" t="s">
        <v>22</v>
      </c>
      <c r="B30" s="116"/>
      <c r="C30" s="116"/>
      <c r="D30" s="116"/>
      <c r="E30" s="30" t="s">
        <v>7</v>
      </c>
      <c r="F30" s="9" t="s">
        <v>58</v>
      </c>
      <c r="G30" s="30" t="s">
        <v>23</v>
      </c>
      <c r="H30" s="30" t="s">
        <v>24</v>
      </c>
    </row>
    <row r="31" spans="1:9" ht="13.5" x14ac:dyDescent="0.25">
      <c r="A31" s="11"/>
      <c r="B31" s="92"/>
      <c r="C31" s="92"/>
      <c r="D31" s="92"/>
      <c r="E31" s="86">
        <f>G4</f>
        <v>849.06</v>
      </c>
      <c r="F31" s="85">
        <v>17.73</v>
      </c>
      <c r="G31" s="75">
        <f>E31*F31</f>
        <v>15053.833799999999</v>
      </c>
      <c r="H31" s="43">
        <f>G31*12</f>
        <v>180646.00559999997</v>
      </c>
    </row>
    <row r="32" spans="1:9" x14ac:dyDescent="0.2">
      <c r="B32" s="56"/>
      <c r="C32" s="57"/>
      <c r="D32" s="58"/>
      <c r="E32" s="58"/>
      <c r="F32" s="58"/>
      <c r="G32" s="58"/>
      <c r="H32" s="59"/>
    </row>
    <row r="33" spans="1:9" x14ac:dyDescent="0.2">
      <c r="A33" s="108" t="s">
        <v>26</v>
      </c>
      <c r="B33" s="108"/>
      <c r="C33" s="108"/>
      <c r="D33" s="109"/>
      <c r="E33" s="12" t="s">
        <v>8</v>
      </c>
      <c r="F33" s="42" t="s">
        <v>44</v>
      </c>
      <c r="G33" s="43" t="s">
        <v>9</v>
      </c>
      <c r="H33" s="43" t="s">
        <v>10</v>
      </c>
    </row>
    <row r="34" spans="1:9" ht="13.5" customHeight="1" x14ac:dyDescent="0.2">
      <c r="A34" s="110"/>
      <c r="B34" s="110"/>
      <c r="C34" s="110"/>
      <c r="D34" s="111"/>
      <c r="E34" s="88">
        <f>E31</f>
        <v>849.06</v>
      </c>
      <c r="F34" s="87">
        <v>0.9</v>
      </c>
      <c r="G34" s="55">
        <v>0</v>
      </c>
      <c r="H34" s="40">
        <f>E34*F34*G34</f>
        <v>0</v>
      </c>
    </row>
    <row r="35" spans="1:9" ht="13.5" x14ac:dyDescent="0.25">
      <c r="A35" s="41"/>
      <c r="B35" s="23"/>
      <c r="C35" s="23"/>
      <c r="D35" s="23"/>
      <c r="E35" s="35"/>
      <c r="F35" s="35"/>
      <c r="G35" s="35"/>
      <c r="H35" s="36"/>
    </row>
    <row r="36" spans="1:9" x14ac:dyDescent="0.2">
      <c r="A36" s="107" t="s">
        <v>27</v>
      </c>
      <c r="B36" s="107"/>
      <c r="C36" s="107"/>
      <c r="D36" s="107"/>
      <c r="E36" s="19" t="s">
        <v>12</v>
      </c>
      <c r="F36" s="18" t="s">
        <v>4</v>
      </c>
      <c r="G36" s="45" t="s">
        <v>59</v>
      </c>
      <c r="H36" s="18" t="s">
        <v>60</v>
      </c>
      <c r="I36" s="73"/>
    </row>
    <row r="37" spans="1:9" x14ac:dyDescent="0.2">
      <c r="A37" s="7"/>
      <c r="B37" s="60" t="s">
        <v>28</v>
      </c>
      <c r="C37" s="61"/>
      <c r="D37" s="61"/>
      <c r="E37" s="8" t="s">
        <v>30</v>
      </c>
      <c r="F37" s="53">
        <v>897</v>
      </c>
      <c r="G37" s="86">
        <v>4.28</v>
      </c>
      <c r="H37" s="83">
        <f>G37*F37</f>
        <v>3839.1600000000003</v>
      </c>
    </row>
    <row r="38" spans="1:9" ht="13.5" x14ac:dyDescent="0.25">
      <c r="A38" s="44"/>
      <c r="B38" s="112" t="s">
        <v>29</v>
      </c>
      <c r="C38" s="113"/>
      <c r="D38" s="114"/>
      <c r="E38" s="1" t="s">
        <v>3</v>
      </c>
      <c r="F38" s="54">
        <v>160</v>
      </c>
      <c r="G38" s="86">
        <v>2.14</v>
      </c>
      <c r="H38" s="17">
        <f>F38*G38</f>
        <v>342.40000000000003</v>
      </c>
    </row>
    <row r="39" spans="1:9" ht="13.5" thickBot="1" x14ac:dyDescent="0.25">
      <c r="A39" s="39" t="s">
        <v>49</v>
      </c>
      <c r="B39" s="39"/>
      <c r="C39" s="25"/>
      <c r="E39" t="s">
        <v>50</v>
      </c>
      <c r="F39" s="6">
        <v>695</v>
      </c>
      <c r="G39" s="76">
        <v>170</v>
      </c>
      <c r="H39" s="6">
        <f>F39*G39</f>
        <v>118150</v>
      </c>
    </row>
    <row r="40" spans="1:9" ht="16.5" thickBot="1" x14ac:dyDescent="0.3">
      <c r="A40" s="46" t="s">
        <v>31</v>
      </c>
      <c r="B40" s="47"/>
      <c r="C40" s="74" t="s">
        <v>62</v>
      </c>
      <c r="D40" s="47"/>
      <c r="E40" s="47"/>
      <c r="F40" s="47"/>
      <c r="G40" s="47"/>
      <c r="H40" s="89">
        <f>H27+H28+H29+H31+H37+H38+H39</f>
        <v>386564.56559999997</v>
      </c>
    </row>
    <row r="41" spans="1:9" ht="13.5" thickBot="1" x14ac:dyDescent="0.25"/>
    <row r="42" spans="1:9" ht="16.5" thickBot="1" x14ac:dyDescent="0.3">
      <c r="A42" s="38" t="s">
        <v>38</v>
      </c>
      <c r="B42" s="51"/>
      <c r="C42" s="51"/>
      <c r="D42" s="51"/>
      <c r="E42" s="51"/>
      <c r="F42" s="51"/>
      <c r="G42" s="51"/>
      <c r="H42" s="52"/>
    </row>
    <row r="43" spans="1:9" ht="13.5" x14ac:dyDescent="0.25">
      <c r="A43" s="20"/>
      <c r="B43" s="13"/>
      <c r="C43" s="13"/>
      <c r="D43" s="13"/>
      <c r="E43" s="4"/>
      <c r="F43" s="4"/>
      <c r="G43" s="4"/>
      <c r="H43" s="4"/>
    </row>
    <row r="44" spans="1:9" ht="15.75" x14ac:dyDescent="0.25">
      <c r="A44" s="49" t="s">
        <v>36</v>
      </c>
      <c r="B44" s="96" t="s">
        <v>37</v>
      </c>
      <c r="C44" s="97"/>
      <c r="D44" s="97"/>
      <c r="E44" s="97"/>
      <c r="F44" s="98"/>
      <c r="G44" s="115" t="s">
        <v>51</v>
      </c>
      <c r="H44" s="115"/>
    </row>
    <row r="45" spans="1:9" ht="15.75" x14ac:dyDescent="0.25">
      <c r="A45" s="50">
        <v>1</v>
      </c>
      <c r="B45" s="96" t="s">
        <v>34</v>
      </c>
      <c r="C45" s="97"/>
      <c r="D45" s="97"/>
      <c r="E45" s="97"/>
      <c r="F45" s="98"/>
      <c r="G45" s="94">
        <f>G24</f>
        <v>127771.84699999998</v>
      </c>
      <c r="H45" s="95"/>
    </row>
    <row r="46" spans="1:9" ht="16.5" thickBot="1" x14ac:dyDescent="0.3">
      <c r="A46" s="62">
        <v>2</v>
      </c>
      <c r="B46" s="96" t="s">
        <v>33</v>
      </c>
      <c r="C46" s="97"/>
      <c r="D46" s="97"/>
      <c r="E46" s="97"/>
      <c r="F46" s="98"/>
      <c r="G46" s="94">
        <f>H40</f>
        <v>386564.56559999997</v>
      </c>
      <c r="H46" s="95"/>
    </row>
    <row r="47" spans="1:9" ht="16.5" thickBot="1" x14ac:dyDescent="0.3">
      <c r="A47" s="63">
        <v>3</v>
      </c>
      <c r="B47" s="99" t="s">
        <v>35</v>
      </c>
      <c r="C47" s="100"/>
      <c r="D47" s="100"/>
      <c r="E47" s="100"/>
      <c r="F47" s="101"/>
      <c r="G47" s="102">
        <f>G45-G46</f>
        <v>-258792.71859999999</v>
      </c>
      <c r="H47" s="103"/>
    </row>
    <row r="48" spans="1:9" ht="13.5" x14ac:dyDescent="0.25">
      <c r="A48" s="21"/>
      <c r="B48" s="21"/>
      <c r="C48" s="21"/>
      <c r="D48" s="21"/>
    </row>
    <row r="49" spans="1:8" ht="13.5" x14ac:dyDescent="0.25">
      <c r="A49" s="16" t="s">
        <v>39</v>
      </c>
      <c r="B49" s="4"/>
      <c r="C49" s="4"/>
      <c r="D49" s="4"/>
    </row>
    <row r="50" spans="1:8" x14ac:dyDescent="0.2">
      <c r="A50" s="2">
        <v>1</v>
      </c>
      <c r="B50" s="93" t="s">
        <v>40</v>
      </c>
      <c r="C50" s="93"/>
      <c r="D50" s="93"/>
      <c r="E50" s="93"/>
      <c r="F50" s="93"/>
      <c r="G50" s="93"/>
      <c r="H50" s="3">
        <v>0</v>
      </c>
    </row>
    <row r="51" spans="1:8" x14ac:dyDescent="0.2">
      <c r="A51" s="2">
        <v>2</v>
      </c>
      <c r="B51" s="93" t="s">
        <v>41</v>
      </c>
      <c r="C51" s="93"/>
      <c r="D51" s="93"/>
      <c r="E51" s="93"/>
      <c r="F51" s="93"/>
      <c r="G51" s="93"/>
      <c r="H51" s="2">
        <v>0</v>
      </c>
    </row>
    <row r="52" spans="1:8" x14ac:dyDescent="0.2">
      <c r="A52" s="2">
        <v>3</v>
      </c>
      <c r="B52" s="93" t="s">
        <v>42</v>
      </c>
      <c r="C52" s="93"/>
      <c r="D52" s="93"/>
      <c r="E52" s="93"/>
      <c r="F52" s="93"/>
      <c r="G52" s="93"/>
      <c r="H52" s="3">
        <v>0</v>
      </c>
    </row>
    <row r="53" spans="1:8" x14ac:dyDescent="0.2">
      <c r="A53" s="2">
        <v>4</v>
      </c>
      <c r="B53" s="104" t="s">
        <v>43</v>
      </c>
      <c r="C53" s="105"/>
      <c r="D53" s="105"/>
      <c r="E53" s="105"/>
      <c r="F53" s="105"/>
      <c r="G53" s="106"/>
      <c r="H53" s="2">
        <v>0</v>
      </c>
    </row>
    <row r="55" spans="1:8" ht="13.5" x14ac:dyDescent="0.25">
      <c r="D55" s="15" t="s">
        <v>57</v>
      </c>
      <c r="E55" s="14"/>
      <c r="F55" s="4"/>
      <c r="G55" s="15" t="s">
        <v>11</v>
      </c>
    </row>
    <row r="56" spans="1:8" x14ac:dyDescent="0.2">
      <c r="D56" s="73" t="s">
        <v>65</v>
      </c>
      <c r="G56" s="73" t="s">
        <v>66</v>
      </c>
    </row>
  </sheetData>
  <mergeCells count="25">
    <mergeCell ref="A30:D30"/>
    <mergeCell ref="A1:F1"/>
    <mergeCell ref="A7:A8"/>
    <mergeCell ref="G2:H2"/>
    <mergeCell ref="A4:E4"/>
    <mergeCell ref="A3:E3"/>
    <mergeCell ref="A2:E2"/>
    <mergeCell ref="G3:H3"/>
    <mergeCell ref="B7:B8"/>
    <mergeCell ref="B53:G53"/>
    <mergeCell ref="A36:D36"/>
    <mergeCell ref="A33:D34"/>
    <mergeCell ref="B38:D38"/>
    <mergeCell ref="B51:G51"/>
    <mergeCell ref="G44:H44"/>
    <mergeCell ref="B44:F44"/>
    <mergeCell ref="B45:F45"/>
    <mergeCell ref="B52:G52"/>
    <mergeCell ref="B31:D31"/>
    <mergeCell ref="B50:G50"/>
    <mergeCell ref="G45:H45"/>
    <mergeCell ref="B46:F46"/>
    <mergeCell ref="G46:H46"/>
    <mergeCell ref="B47:F47"/>
    <mergeCell ref="G47:H47"/>
  </mergeCells>
  <phoneticPr fontId="3" type="noConversion"/>
  <pageMargins left="0.75" right="0.75" top="0.5" bottom="0.5" header="0.5" footer="0.5"/>
  <pageSetup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BVC</vt:lpstr>
    </vt:vector>
  </TitlesOfParts>
  <Company>DS.TG.MURES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OS.TG.MURES</dc:creator>
  <cp:lastModifiedBy>HP</cp:lastModifiedBy>
  <cp:lastPrinted>2023-07-19T12:04:16Z</cp:lastPrinted>
  <dcterms:created xsi:type="dcterms:W3CDTF">2002-06-20T11:36:34Z</dcterms:created>
  <dcterms:modified xsi:type="dcterms:W3CDTF">2023-07-19T12:04:19Z</dcterms:modified>
</cp:coreProperties>
</file>